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1355" windowHeight="8640" tabRatio="969" firstSheet="1" activeTab="7"/>
  </bookViews>
  <sheets>
    <sheet name="1.závazné ukazatele" sheetId="26" state="hidden" r:id="rId1"/>
    <sheet name="3.doplňková činnost" sheetId="14" r:id="rId2"/>
    <sheet name="6.přehled oprav" sheetId="27" r:id="rId3"/>
    <sheet name="12.tvorba a čerpání fondů" sheetId="12" r:id="rId4"/>
    <sheet name="13a)pohledávky" sheetId="7" r:id="rId5"/>
    <sheet name="13b)pohledávky" sheetId="30" r:id="rId6"/>
    <sheet name="14.závazky" sheetId="9" r:id="rId7"/>
    <sheet name="15.VH, návrh přídělů do fondů" sheetId="15" r:id="rId8"/>
    <sheet name="16.Přehled projektů" sheetId="29" r:id="rId9"/>
    <sheet name="17.Přehled akcí" sheetId="17" r:id="rId10"/>
    <sheet name="18.Pronájmy a nájmy" sheetId="23" r:id="rId11"/>
    <sheet name="19.kontroly" sheetId="22" r:id="rId12"/>
    <sheet name="20.NIV náklady na zaka" sheetId="28" r:id="rId13"/>
  </sheets>
  <definedNames>
    <definedName name="_xlnm.Print_Area" localSheetId="7">'15.VH, návrh přídělů do fondů'!$A$1:$E$52</definedName>
  </definedNames>
  <calcPr calcId="152511"/>
</workbook>
</file>

<file path=xl/calcChain.xml><?xml version="1.0" encoding="utf-8"?>
<calcChain xmlns="http://schemas.openxmlformats.org/spreadsheetml/2006/main">
  <c r="E21" i="14"/>
  <c r="E20"/>
  <c r="E19"/>
  <c r="E18"/>
  <c r="E17"/>
  <c r="E16"/>
  <c r="E15"/>
  <c r="E14"/>
  <c r="E13"/>
  <c r="E12"/>
  <c r="E11"/>
  <c r="B10" i="28"/>
  <c r="B11"/>
  <c r="I18"/>
  <c r="I17"/>
  <c r="F18"/>
  <c r="F17"/>
  <c r="J18"/>
  <c r="J17"/>
  <c r="G18"/>
  <c r="G17"/>
  <c r="B17"/>
  <c r="B18"/>
  <c r="H16"/>
  <c r="E16"/>
  <c r="D17" l="1"/>
  <c r="B16"/>
  <c r="C17"/>
  <c r="D18"/>
  <c r="C18"/>
  <c r="E59" i="23"/>
  <c r="D59"/>
  <c r="E47"/>
  <c r="D47"/>
  <c r="D62" s="1"/>
  <c r="E26"/>
  <c r="D26"/>
  <c r="E14"/>
  <c r="E29" s="1"/>
  <c r="D14"/>
  <c r="D29" s="1"/>
  <c r="N107" i="17"/>
  <c r="M107"/>
  <c r="L107"/>
  <c r="K107"/>
  <c r="J107"/>
  <c r="I107"/>
  <c r="E89" s="1"/>
  <c r="N81"/>
  <c r="M81"/>
  <c r="L81"/>
  <c r="K81"/>
  <c r="E63" s="1"/>
  <c r="J81"/>
  <c r="F63" s="1"/>
  <c r="I81"/>
  <c r="N54"/>
  <c r="M54"/>
  <c r="L54"/>
  <c r="K54"/>
  <c r="J54"/>
  <c r="F36" s="1"/>
  <c r="I54"/>
  <c r="N28"/>
  <c r="M28"/>
  <c r="L28"/>
  <c r="F10" s="1"/>
  <c r="G10" s="1"/>
  <c r="K28"/>
  <c r="J28"/>
  <c r="I28"/>
  <c r="E10" s="1"/>
  <c r="P24" i="29"/>
  <c r="Q21"/>
  <c r="Q26"/>
  <c r="O21"/>
  <c r="O26"/>
  <c r="N21"/>
  <c r="N26"/>
  <c r="M21"/>
  <c r="M26"/>
  <c r="L21"/>
  <c r="L26"/>
  <c r="K21"/>
  <c r="J21"/>
  <c r="I21"/>
  <c r="I26"/>
  <c r="P18"/>
  <c r="P15"/>
  <c r="P12"/>
  <c r="P9"/>
  <c r="C22" i="14"/>
  <c r="B22"/>
  <c r="D21"/>
  <c r="D20"/>
  <c r="D19"/>
  <c r="D18"/>
  <c r="D17"/>
  <c r="D16"/>
  <c r="D15"/>
  <c r="D14"/>
  <c r="D13"/>
  <c r="D12"/>
  <c r="D11"/>
  <c r="D10"/>
  <c r="E10" s="1"/>
  <c r="D9"/>
  <c r="E9" s="1"/>
  <c r="E40" i="9"/>
  <c r="C40"/>
  <c r="B40"/>
  <c r="G32"/>
  <c r="G41"/>
  <c r="E32"/>
  <c r="E41" s="1"/>
  <c r="C32"/>
  <c r="C41" s="1"/>
  <c r="B32"/>
  <c r="I48" i="7"/>
  <c r="H48"/>
  <c r="C48"/>
  <c r="B48"/>
  <c r="L34"/>
  <c r="J34"/>
  <c r="H34"/>
  <c r="F34"/>
  <c r="E34"/>
  <c r="C34"/>
  <c r="B34"/>
  <c r="L26"/>
  <c r="J26"/>
  <c r="H26"/>
  <c r="F26"/>
  <c r="E26"/>
  <c r="D26"/>
  <c r="D35"/>
  <c r="C26"/>
  <c r="C35" s="1"/>
  <c r="B26"/>
  <c r="E49" i="12"/>
  <c r="D35"/>
  <c r="D18" s="1"/>
  <c r="D33"/>
  <c r="E41"/>
  <c r="D40" i="15"/>
  <c r="C40"/>
  <c r="B40"/>
  <c r="E39"/>
  <c r="E38"/>
  <c r="E37"/>
  <c r="E36"/>
  <c r="E35"/>
  <c r="B12"/>
  <c r="B14" s="1"/>
  <c r="B17" s="1"/>
  <c r="L18" i="28"/>
  <c r="M17"/>
  <c r="L17"/>
  <c r="H9"/>
  <c r="E9"/>
  <c r="B9"/>
  <c r="M11"/>
  <c r="L11"/>
  <c r="M10"/>
  <c r="L10"/>
  <c r="C9" i="27"/>
  <c r="D9"/>
  <c r="E9"/>
  <c r="C19"/>
  <c r="C45" s="1"/>
  <c r="D19"/>
  <c r="E19"/>
  <c r="C28"/>
  <c r="D28"/>
  <c r="E28"/>
  <c r="C36"/>
  <c r="D36"/>
  <c r="E36"/>
  <c r="C39"/>
  <c r="D39"/>
  <c r="E39"/>
  <c r="B9"/>
  <c r="B19"/>
  <c r="B28"/>
  <c r="B36"/>
  <c r="B39"/>
  <c r="F43"/>
  <c r="F42"/>
  <c r="F41"/>
  <c r="F40"/>
  <c r="F38"/>
  <c r="F37"/>
  <c r="F35"/>
  <c r="F34"/>
  <c r="F33"/>
  <c r="F32"/>
  <c r="F31"/>
  <c r="F30"/>
  <c r="F29"/>
  <c r="F27"/>
  <c r="F26"/>
  <c r="F25"/>
  <c r="F24"/>
  <c r="F23"/>
  <c r="F22"/>
  <c r="F21"/>
  <c r="F20"/>
  <c r="F18"/>
  <c r="F17"/>
  <c r="F16"/>
  <c r="F15"/>
  <c r="F14"/>
  <c r="F13"/>
  <c r="F12"/>
  <c r="F11"/>
  <c r="F10"/>
  <c r="F19" i="26"/>
  <c r="B14"/>
  <c r="B9" s="1"/>
  <c r="B10"/>
  <c r="C10"/>
  <c r="C9" s="1"/>
  <c r="D10"/>
  <c r="D9" s="1"/>
  <c r="E10"/>
  <c r="F16"/>
  <c r="F13"/>
  <c r="F12"/>
  <c r="F10" s="1"/>
  <c r="F9" s="1"/>
  <c r="F26"/>
  <c r="F29"/>
  <c r="D32"/>
  <c r="E32"/>
  <c r="F33"/>
  <c r="F34"/>
  <c r="C32"/>
  <c r="B32"/>
  <c r="F27"/>
  <c r="F24"/>
  <c r="F22"/>
  <c r="F21"/>
  <c r="F20"/>
  <c r="F18"/>
  <c r="F17"/>
  <c r="E14"/>
  <c r="F14"/>
  <c r="C14"/>
  <c r="G63" i="17" l="1"/>
  <c r="F36" i="27"/>
  <c r="H35" i="7"/>
  <c r="E9" i="26"/>
  <c r="F39" i="27"/>
  <c r="J35" i="7"/>
  <c r="P26" i="29"/>
  <c r="E36" i="17"/>
  <c r="G36" s="1"/>
  <c r="F89"/>
  <c r="G89" s="1"/>
  <c r="F32" i="26"/>
  <c r="F19" i="27"/>
  <c r="F9"/>
  <c r="B35" i="7"/>
  <c r="E35"/>
  <c r="L35"/>
  <c r="P21" i="29"/>
  <c r="E62" i="23"/>
  <c r="E40" i="15"/>
  <c r="B41" i="9"/>
  <c r="F35" i="7"/>
  <c r="E50" i="12"/>
  <c r="E51" s="1"/>
  <c r="D45" i="27"/>
  <c r="E45"/>
  <c r="F28"/>
  <c r="B45"/>
  <c r="D22" i="14"/>
  <c r="E22" s="1"/>
  <c r="D16" i="28"/>
  <c r="C16"/>
  <c r="I16"/>
  <c r="J16"/>
  <c r="M9"/>
  <c r="L9"/>
  <c r="G16"/>
  <c r="F16"/>
  <c r="M18"/>
  <c r="M16"/>
  <c r="F45" i="27" l="1"/>
  <c r="L16" i="28"/>
</calcChain>
</file>

<file path=xl/sharedStrings.xml><?xml version="1.0" encoding="utf-8"?>
<sst xmlns="http://schemas.openxmlformats.org/spreadsheetml/2006/main" count="823" uniqueCount="378">
  <si>
    <t>v Kč</t>
  </si>
  <si>
    <t>Datum:</t>
  </si>
  <si>
    <t>Schválil:</t>
  </si>
  <si>
    <t>Vyhotovil:</t>
  </si>
  <si>
    <t>Razítko a podpis:</t>
  </si>
  <si>
    <t>Podpis:</t>
  </si>
  <si>
    <t>Z toho:</t>
  </si>
  <si>
    <t>Celkem</t>
  </si>
  <si>
    <t>Číslo
účtu</t>
  </si>
  <si>
    <t>Z toho - 
po lhůtě
splatnosti</t>
  </si>
  <si>
    <t>Z toho -
nedobytné</t>
  </si>
  <si>
    <t>Odpis se souhlasem zřizovatele</t>
  </si>
  <si>
    <t>V konkurzním řízení</t>
  </si>
  <si>
    <t>Ostatní</t>
  </si>
  <si>
    <t>Kč</t>
  </si>
  <si>
    <t>Poznámka</t>
  </si>
  <si>
    <t>311</t>
  </si>
  <si>
    <t xml:space="preserve">Vysvětlivka: </t>
  </si>
  <si>
    <t>Ve lhůtě splatnosti</t>
  </si>
  <si>
    <t>Po lhůtě splatnosti</t>
  </si>
  <si>
    <t>Název organizace:</t>
  </si>
  <si>
    <t xml:space="preserve">                                                     Schválil:</t>
  </si>
  <si>
    <t xml:space="preserve">                                                     Razítko a podpis:</t>
  </si>
  <si>
    <t>Fond odměn</t>
  </si>
  <si>
    <t>IČ:</t>
  </si>
  <si>
    <t>Odvětví :</t>
  </si>
  <si>
    <t>FKSP</t>
  </si>
  <si>
    <t>Investiční fond</t>
  </si>
  <si>
    <t>C e l k e m</t>
  </si>
  <si>
    <t xml:space="preserve"> - prostředky FKSP</t>
  </si>
  <si>
    <t>účet 243</t>
  </si>
  <si>
    <t>účet 241</t>
  </si>
  <si>
    <t>účet 245</t>
  </si>
  <si>
    <t xml:space="preserve"> - prostředky……………………….</t>
  </si>
  <si>
    <t>(v Kč)</t>
  </si>
  <si>
    <t>Poznámky</t>
  </si>
  <si>
    <t>Činnost</t>
  </si>
  <si>
    <t>Náklady</t>
  </si>
  <si>
    <t>Výnosy</t>
  </si>
  <si>
    <t>Celkem za DČ</t>
  </si>
  <si>
    <t xml:space="preserve">  - z hlavní činnosti</t>
  </si>
  <si>
    <t xml:space="preserve"> - z jiné činnosti</t>
  </si>
  <si>
    <t>Předpokládané zdanění celkem</t>
  </si>
  <si>
    <t xml:space="preserve"> - krytí ztráty z minulých let</t>
  </si>
  <si>
    <t>Ukazatel</t>
  </si>
  <si>
    <t xml:space="preserve"> v Kč</t>
  </si>
  <si>
    <t>Ztráta z hospodaření celkem</t>
  </si>
  <si>
    <t>v tom krytí ztráty:</t>
  </si>
  <si>
    <t xml:space="preserve"> - na vrub zůstatku rezervního fondu </t>
  </si>
  <si>
    <t xml:space="preserve"> - z rozpočtu zřizovatele</t>
  </si>
  <si>
    <t xml:space="preserve"> - jiným způsobem</t>
  </si>
  <si>
    <t>Stav
po přídělu
(sl. 2 + sl. 3)</t>
  </si>
  <si>
    <t>a</t>
  </si>
  <si>
    <t>x</t>
  </si>
  <si>
    <t>Fond kulturních a sociálních potřeb</t>
  </si>
  <si>
    <t>Vysvětlivky:</t>
  </si>
  <si>
    <t xml:space="preserve">sloupec 1 = stav k 1.1. roku, za nějž se provádí finanční vypořádání </t>
  </si>
  <si>
    <t>sloupec 2 = stav k 31.12. roku, za nějž se provádí finanční vypořádání</t>
  </si>
  <si>
    <t>Údaj o fondu kulturních a sociálních potřeb ve sloupci 4 se rovná údaji ve sloupci 2</t>
  </si>
  <si>
    <t>Název projektu</t>
  </si>
  <si>
    <t>EU</t>
  </si>
  <si>
    <t>SR</t>
  </si>
  <si>
    <t>Stručný popis:</t>
  </si>
  <si>
    <t>ZK</t>
  </si>
  <si>
    <t>Tab. č. 3</t>
  </si>
  <si>
    <t>Výsledek hospodaření</t>
  </si>
  <si>
    <t>Výsledek hospodaření k rozdělení do fondů</t>
  </si>
  <si>
    <t xml:space="preserve"> z toho úprava VH dle vyhlášky č.549/2004 § 34 odst.9</t>
  </si>
  <si>
    <t xml:space="preserve">Vyhodnocení výsledku hospodaření a návrh na příděly fondů </t>
  </si>
  <si>
    <t>Poř. č.</t>
  </si>
  <si>
    <t xml:space="preserve">Zahájení - dokončení </t>
  </si>
  <si>
    <t>1.</t>
  </si>
  <si>
    <t>PO</t>
  </si>
  <si>
    <t>v tis. Kč</t>
  </si>
  <si>
    <t>Způsob 
financování</t>
  </si>
  <si>
    <t>A. Výsledek hospodaření</t>
  </si>
  <si>
    <t>B. Krytí zhoršeného výsledku hospodaření</t>
  </si>
  <si>
    <t>C. Rozdělení zlepšeného výsledku hospodaření</t>
  </si>
  <si>
    <t>Lze odepsat v souladu se zřizovací listinou</t>
  </si>
  <si>
    <t>Z toho - 
po lhůtě
splatnosti nad 1 rok</t>
  </si>
  <si>
    <t>Po lhůtě splatnosti nad 1 rok</t>
  </si>
  <si>
    <t>Rozpočet akce</t>
  </si>
  <si>
    <t>%plnění</t>
  </si>
  <si>
    <t>Popis akce:</t>
  </si>
  <si>
    <t>pronajímatel</t>
  </si>
  <si>
    <t>nájemce</t>
  </si>
  <si>
    <t>roční sazba</t>
  </si>
  <si>
    <t>přijato v Kč</t>
  </si>
  <si>
    <t>druh</t>
  </si>
  <si>
    <t>druh pronajím.</t>
  </si>
  <si>
    <t xml:space="preserve">plocha </t>
  </si>
  <si>
    <t xml:space="preserve">účel </t>
  </si>
  <si>
    <t>poznámka</t>
  </si>
  <si>
    <t>v Kč/m2</t>
  </si>
  <si>
    <t xml:space="preserve">nájemné </t>
  </si>
  <si>
    <t>služby</t>
  </si>
  <si>
    <t>služeb</t>
  </si>
  <si>
    <t>prostor</t>
  </si>
  <si>
    <t>m2</t>
  </si>
  <si>
    <t>nájmu</t>
  </si>
  <si>
    <t>celkem</t>
  </si>
  <si>
    <t>uhrazeno v Kč</t>
  </si>
  <si>
    <t>P.č.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</si>
  <si>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</si>
  <si>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</si>
  <si>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</si>
  <si>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</si>
  <si>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</si>
  <si>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</si>
  <si>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t>ostatní*</t>
  </si>
  <si>
    <t>* uveďte v komentáři</t>
  </si>
  <si>
    <t>Celková výše uznatelných nákladů (způsobilých výdajů) projektu</t>
  </si>
  <si>
    <t>Podíl finanční pomoci na celkových uznatelných nákladech (způsobilých výdajích)</t>
  </si>
  <si>
    <t>Programovací období</t>
  </si>
  <si>
    <t>Finanční vyjádření dopadu do rozpočtu PO vyplývající ze smluvních závazků po ukončení projektu (tzv. udržitelnost projektu)</t>
  </si>
  <si>
    <t>Rozdíl mezi bank. účtem FKSP a fondem FKSP celkem</t>
  </si>
  <si>
    <t>Odepsáno se souhlasem zřizovatele</t>
  </si>
  <si>
    <t>z toho
účelově poskytnuté prostředky</t>
  </si>
  <si>
    <t>Odepsáno v souladu se zřizovací listinou</t>
  </si>
  <si>
    <t>Závazně stanovené ukazatele pro rok 2009</t>
  </si>
  <si>
    <t>Schválený rozpočet 2009</t>
  </si>
  <si>
    <t>Poskytnuto</t>
  </si>
  <si>
    <t>Rozdíl *</t>
  </si>
  <si>
    <t>Poskytnuté příspěvky na provoz a dotace pro PO celkem</t>
  </si>
  <si>
    <t xml:space="preserve">Příspěvek na provoz od zřizovatele </t>
  </si>
  <si>
    <t xml:space="preserve">z toho: </t>
  </si>
  <si>
    <t>Zařízení pěstounské péče</t>
  </si>
  <si>
    <t>Účelové dotace ze SR celkem</t>
  </si>
  <si>
    <t>z toho:</t>
  </si>
  <si>
    <t>Účel. dotace z FM EHP/Norsko ÚZ 9910</t>
  </si>
  <si>
    <t>Investiční dotace zřizovatele</t>
  </si>
  <si>
    <t>Odvod z investičního fondu</t>
  </si>
  <si>
    <t>ISPROFIN</t>
  </si>
  <si>
    <t>Investiční dotace z FM EHP/Norsko</t>
  </si>
  <si>
    <t>Závazný objem prostředků na platy a OON</t>
  </si>
  <si>
    <t>Závazný objem ostatních osobních nákladů</t>
  </si>
  <si>
    <t>z toho účelově:</t>
  </si>
  <si>
    <t>…</t>
  </si>
  <si>
    <t>Závazný objem prostředků na platy</t>
  </si>
  <si>
    <t>Úřady práce ÚZ 13 101</t>
  </si>
  <si>
    <t>SROP</t>
  </si>
  <si>
    <t>Účelové dotace ze státního rozpočtu - mimo rozpočet ZK</t>
  </si>
  <si>
    <t>Účelová dotace ze SR (mimo rozpočet ZK) celkem</t>
  </si>
  <si>
    <t>Dotace ze SR poskytovatelům soc. služeb (MPSV) ÚZ 13 305 - fin. tok přes účet KÚ</t>
  </si>
  <si>
    <t>Účel. dotace ze SR (ÚP) ÚZ 13101 - fin. tok mimo účet ZK</t>
  </si>
  <si>
    <t>* přečerpání (+); nedočerpání(-)</t>
  </si>
  <si>
    <t>Upravený rozpočet 
k 31.12.2009</t>
  </si>
  <si>
    <t>Skutečnost 
k 31.12.2009</t>
  </si>
  <si>
    <t>Účel. dotace z ROP</t>
  </si>
  <si>
    <t>Poskytování sociálních služeb</t>
  </si>
  <si>
    <t>Investiční dotace z ROP</t>
  </si>
  <si>
    <t>Tab. č. 1</t>
  </si>
  <si>
    <t xml:space="preserve">Přehled projektů z EU (EHP/Norsko) příspěvkové organizace </t>
  </si>
  <si>
    <t xml:space="preserve"> - ze zlepšeného výsledku hospodaření
   v následujícím roce</t>
  </si>
  <si>
    <t>Tab. č.6</t>
  </si>
  <si>
    <t>Uprav. rozp.</t>
  </si>
  <si>
    <t>Skutečnost dle zdrojů krytí v Kč</t>
  </si>
  <si>
    <t xml:space="preserve">  NÁZEV  POLOŽKY</t>
  </si>
  <si>
    <t xml:space="preserve">Provozní </t>
  </si>
  <si>
    <t>Vlastní</t>
  </si>
  <si>
    <t xml:space="preserve">Investiční </t>
  </si>
  <si>
    <t>prostředky</t>
  </si>
  <si>
    <t>zdroje</t>
  </si>
  <si>
    <t>fond</t>
  </si>
  <si>
    <t>Drobná údržba a malování</t>
  </si>
  <si>
    <t xml:space="preserve"> </t>
  </si>
  <si>
    <t>Opravy strojů a zařízení</t>
  </si>
  <si>
    <t>Opravy provedené mimo rozpočet</t>
  </si>
  <si>
    <t xml:space="preserve">  CELKEM   </t>
  </si>
  <si>
    <t>Sumář</t>
  </si>
  <si>
    <t>náklady celkem</t>
  </si>
  <si>
    <t>% nárůstu</t>
  </si>
  <si>
    <t>Nárůst v tis. Kč</t>
  </si>
  <si>
    <t>přímé</t>
  </si>
  <si>
    <t>provozní</t>
  </si>
  <si>
    <t>Přepočtený počet žáků</t>
  </si>
  <si>
    <t>Náklady na žáka v Kč</t>
  </si>
  <si>
    <t>Celkové náklady</t>
  </si>
  <si>
    <t>Pokryto dotací</t>
  </si>
  <si>
    <t>Kryto vlastními výnosy</t>
  </si>
  <si>
    <t xml:space="preserve">Datum:   </t>
  </si>
  <si>
    <t>Rezervní fond tvořený ze zlepšeného VH (413)</t>
  </si>
  <si>
    <t>Rezervní fond z ostatních titulů (414)</t>
  </si>
  <si>
    <t xml:space="preserve">sloupec 3 = příděl ze zlepšeného hospodářského výsledku roku, za který se provádí finanční vypořádání </t>
  </si>
  <si>
    <t>Tab. č.15</t>
  </si>
  <si>
    <t>Rezervní fond (413)</t>
  </si>
  <si>
    <t>Rezervní fond (414)</t>
  </si>
  <si>
    <t>241 010X  - provozní prostředky (běžné výdaje)</t>
  </si>
  <si>
    <t>241 0300  - prostředky fondu odměn</t>
  </si>
  <si>
    <t>241 0210  - prostředky rezervního fondu ze zlepš. VH (413)</t>
  </si>
  <si>
    <t>241 0220  - prostředky rezervního fondu z ost. titulů (414)</t>
  </si>
  <si>
    <t xml:space="preserve">241 040X,050X(ŘSZK) - prostředky investičního fondu </t>
  </si>
  <si>
    <t>241 0…    - prostředky …</t>
  </si>
  <si>
    <t>241 090X  - doplňková činnost</t>
  </si>
  <si>
    <t>účet 244</t>
  </si>
  <si>
    <t>Tab. č. 12</t>
  </si>
  <si>
    <t>Krátkodobé pohledávky</t>
  </si>
  <si>
    <t>Celkem kr.pohl.</t>
  </si>
  <si>
    <t>Dlouhodobé pohledávky</t>
  </si>
  <si>
    <t>Celkem dl.pohl.</t>
  </si>
  <si>
    <t>Tab. č. 16</t>
  </si>
  <si>
    <t>Krátkodobé závazky</t>
  </si>
  <si>
    <t>Celkem kr.závaz.</t>
  </si>
  <si>
    <t>Dlouhodobé závazky</t>
  </si>
  <si>
    <t>Celkem dl.závaz.</t>
  </si>
  <si>
    <t>Tab. č. 17</t>
  </si>
  <si>
    <t>Dofinancování uznatelných nákladů (výdajů) projektu z rozpočtu PO</t>
  </si>
  <si>
    <t>Neuznatelné (nezpůsobilé) náklady (výdaje) projektu</t>
  </si>
  <si>
    <t>Dofinancování  uznatelných nákladů (výdajů) projektu z rozpočtu PO</t>
  </si>
  <si>
    <t>Kumul. dofinancování  uznatelných nákladů (výdajů) projektu z rozpočtu PO</t>
  </si>
  <si>
    <t>Kumul. neuznatelných (nezpůsobilých) nákladů (výdajů) projektu</t>
  </si>
  <si>
    <t>v Kč (na 2 des.místa)</t>
  </si>
  <si>
    <t>Název akce, číslo IZ:</t>
  </si>
  <si>
    <t>NFV - příjem</t>
  </si>
  <si>
    <t>NFV - vráceno</t>
  </si>
  <si>
    <t>Tab. č. 19</t>
  </si>
  <si>
    <t>(= účet 603)</t>
  </si>
  <si>
    <t>(= účet 518 070X)</t>
  </si>
  <si>
    <t>Tab. č. 14</t>
  </si>
  <si>
    <t>Rozpočtované neuznatelné (nezpůsobilé) náklady (výdaje) projektu</t>
  </si>
  <si>
    <t>Celkem projekt - uznatelné náklady</t>
  </si>
  <si>
    <t>Neuznatelné (nezpůsobilé) náklady (výdaje)</t>
  </si>
  <si>
    <t>Upravený rozpočet akce */</t>
  </si>
  <si>
    <t>Skutečně vynaložené náklady **/</t>
  </si>
  <si>
    <t>IZ</t>
  </si>
  <si>
    <t>Skutečnost</t>
  </si>
  <si>
    <t>Sloupec</t>
  </si>
  <si>
    <t>odpisy - výdej (čerpání IF)</t>
  </si>
  <si>
    <t>odpisy - příjem (tvorba IF)</t>
  </si>
  <si>
    <t>provozní prostř. PO - výdej</t>
  </si>
  <si>
    <t>provozní prostř. PO - příjem</t>
  </si>
  <si>
    <t>dotace zřizovatele - INV</t>
  </si>
  <si>
    <t>dotace SR - INV</t>
  </si>
  <si>
    <t>dotace SR - NIV</t>
  </si>
  <si>
    <t>ŘSZK - dotace, NFV ze státních fondů (SFDI) - příjem</t>
  </si>
  <si>
    <t>ŘSZK - dotace, NFV ze státních fondů (SFDI) - výdej</t>
  </si>
  <si>
    <t>dotace EU - INV
(ROP,Norské fondy,OPŽP)</t>
  </si>
  <si>
    <t>dotace EU - NIV (ROP,Norské fondy,OPŽP)</t>
  </si>
  <si>
    <t>ostatní - obce apod.</t>
  </si>
  <si>
    <t>Vyplývající změny oproti rozpočtu akce:</t>
  </si>
  <si>
    <r>
      <t xml:space="preserve">Opravy nem. majetku </t>
    </r>
    <r>
      <rPr>
        <sz val="11"/>
        <rFont val="Calibri"/>
        <family val="2"/>
        <charset val="238"/>
      </rPr>
      <t>(nad 500 tis. Kč)</t>
    </r>
  </si>
  <si>
    <t>Pozn. : • Rozpočet i skutečnost musí korespondovat se stavem účtu  511 - opravy a udržování (hlavní činnost)</t>
  </si>
  <si>
    <t xml:space="preserve">Neinvestiční náklady na žáka           </t>
  </si>
  <si>
    <t>Rentabilita (ziskovost) nákladů DČ */</t>
  </si>
  <si>
    <t>*/ rentabilita (ziskovost) nákladů DČ (tj. poměr výsledku hospodaření z DČ po zdanění k celkovým nákladům z DČ) za dané účetní období;</t>
  </si>
  <si>
    <t xml:space="preserve">   ukazatel vyjadřuje kolik Kč zisku vytvořeného v rámci DČ připadne na 1 Kč nákladů vynaložených na realizaci této činnosti; rostoucí trend tohoto ukazatele vypovídá</t>
  </si>
  <si>
    <t xml:space="preserve">   o zvyšování efektivnosti, hospodárnosti a ziskovosti DČ (ukazatel tak obecně vyjadřuje, do jaké míry je organizace schopna zhodnotit náklady vynaložené na realizaci DČ)</t>
  </si>
  <si>
    <t>Částka pohledávky v Kč</t>
  </si>
  <si>
    <t>Dlužník</t>
  </si>
  <si>
    <t>Předmět pohledávky</t>
  </si>
  <si>
    <t>Titul vzniku pohledávky */</t>
  </si>
  <si>
    <t>Datum vzniku pohledávky</t>
  </si>
  <si>
    <r>
      <t xml:space="preserve">Postup </t>
    </r>
    <r>
      <rPr>
        <b/>
        <u/>
        <sz val="11"/>
        <color indexed="8"/>
        <rFont val="Calibri"/>
        <family val="2"/>
        <charset val="238"/>
      </rPr>
      <t>dosavadního</t>
    </r>
    <r>
      <rPr>
        <b/>
        <sz val="11"/>
        <color indexed="8"/>
        <rFont val="Calibri"/>
        <family val="2"/>
        <charset val="238"/>
      </rPr>
      <t xml:space="preserve"> řešení pohledávky</t>
    </r>
  </si>
  <si>
    <r>
      <t xml:space="preserve">*/ uzavření </t>
    </r>
    <r>
      <rPr>
        <b/>
        <sz val="11"/>
        <color indexed="8"/>
        <rFont val="Calibri"/>
        <family val="2"/>
        <charset val="238"/>
      </rPr>
      <t>smlouvy</t>
    </r>
    <r>
      <rPr>
        <sz val="11"/>
        <color indexed="8"/>
        <rFont val="Calibri"/>
        <family val="2"/>
        <charset val="238"/>
      </rPr>
      <t xml:space="preserve"> (uvést jakého typu) nebo </t>
    </r>
    <r>
      <rPr>
        <b/>
        <sz val="11"/>
        <color indexed="8"/>
        <rFont val="Calibri"/>
        <family val="2"/>
        <charset val="238"/>
      </rPr>
      <t>jiný důvod</t>
    </r>
    <r>
      <rPr>
        <sz val="11"/>
        <color indexed="8"/>
        <rFont val="Calibri"/>
        <family val="2"/>
        <charset val="238"/>
      </rPr>
      <t xml:space="preserve"> (uvést jaký, např. náhrada škody apod.)</t>
    </r>
  </si>
  <si>
    <t>Tab. č. 18</t>
  </si>
  <si>
    <t>provozní výdaje zřizovatele</t>
  </si>
  <si>
    <t>2.</t>
  </si>
  <si>
    <t>3.</t>
  </si>
  <si>
    <t>4.</t>
  </si>
  <si>
    <t>***/ Uvede se pouze vratka dotace poskytnuté v minulých letech (vratka dotace poskytnuté v aktuálním kalendářním roce bude zohledněna ve výši poskytnuté dotace uvedené na příslušném řádku)</t>
  </si>
  <si>
    <t>Tab.č.20</t>
  </si>
  <si>
    <t>Tab. č. 13b</t>
  </si>
  <si>
    <t>Tab. č. 13a</t>
  </si>
  <si>
    <t>Uznatelné náklady (výdaje) projektu v r.2013</t>
  </si>
  <si>
    <t>Částka požadována k proplacení v r. 2013</t>
  </si>
  <si>
    <t>Schválená částka k proplacení v r. 2013</t>
  </si>
  <si>
    <t>Poskytnutá finanční pomoc skutečnost 2013</t>
  </si>
  <si>
    <t>Částka požadována k proplacení v r. 2014</t>
  </si>
  <si>
    <t>Schválená částka k proplacení v r. 2014</t>
  </si>
  <si>
    <t>Uznatelné náklady (výdaje) projektu v r.2014</t>
  </si>
  <si>
    <t>Poskytnutá finanční pomoc skutečnost 2014</t>
  </si>
  <si>
    <t>Rok 2014</t>
  </si>
  <si>
    <t>*vyplňujte zeleně podbarvená pole z finanční rozvahy</t>
  </si>
  <si>
    <r>
      <t xml:space="preserve">dotace zřizovatele - INV
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</si>
  <si>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8"/>
        <rFont val="Calibri"/>
        <family val="2"/>
        <charset val="238"/>
      </rPr>
      <t>INV</t>
    </r>
    <r>
      <rPr>
        <sz val="8"/>
        <rFont val="Calibri"/>
        <family val="2"/>
        <charset val="238"/>
      </rPr>
      <t xml:space="preserve"> - 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</si>
  <si>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8"/>
        <rFont val="Calibri"/>
        <family val="2"/>
        <charset val="238"/>
      </rPr>
      <t>NIV</t>
    </r>
    <r>
      <rPr>
        <sz val="8"/>
        <rFont val="Calibri"/>
        <family val="2"/>
        <charset val="238"/>
      </rPr>
      <t xml:space="preserve"> - 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</si>
  <si>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t>Vyhodnocení doplňkové činnosti podle jednotlivých činností za rok 2015</t>
  </si>
  <si>
    <t>Přehled oprav a údržby k 31. 12. 2015</t>
  </si>
  <si>
    <t>Tvorba a čerpání fondů v roce 2015</t>
  </si>
  <si>
    <t>Stav k 31. 12. 2014</t>
  </si>
  <si>
    <t>Tvorba v r. 2015</t>
  </si>
  <si>
    <t>Čerpání v r. 2015</t>
  </si>
  <si>
    <t>Stav k 31.12.2015</t>
  </si>
  <si>
    <t>Stav finančních prostředků na bankovních účtech k 31.12.2015</t>
  </si>
  <si>
    <t>Rozdíly mezi bank. účtem FKSP a fondem FKSP k 31.12.2015</t>
  </si>
  <si>
    <t>Stav bankovního účtu FKSP k 31.12.2015</t>
  </si>
  <si>
    <t>Stav fondu FKSP k 31.12.2015</t>
  </si>
  <si>
    <t>Přehled pohledávek organizace k 31.12.2015</t>
  </si>
  <si>
    <t>Stav 
k 31.12.2015</t>
  </si>
  <si>
    <t>Nedobytné pohledávky k 31.12.2015</t>
  </si>
  <si>
    <t>Přehled odepsaných nedobytných pohledávek organizace k 31.12.2015</t>
  </si>
  <si>
    <t>Odepsáno celkem
k 31.12.2015</t>
  </si>
  <si>
    <t>Odpis nedobytných pohledávek proúčtovaných k 31.12.2015</t>
  </si>
  <si>
    <t>Přehled pohledávek po lhůtě splatnosti nad 1 měsíc k 31. 12. 2015</t>
  </si>
  <si>
    <t>Přehled závazků organizace k 31.12.2015</t>
  </si>
  <si>
    <t>Číslo účtu a částka ve sloupci "Stav" musí souhlasit na rozvahu k 31.12.2015, položka D.III. řádek 1-37 (krátkodobé závazky), položka D.II. řádek 1-9 (dlouhodobé závazky); celková částka se musí rovnat řádku D.III. (krátk.), D.II. (dlouh.).</t>
  </si>
  <si>
    <t>Celkem k 31.12.2015 před zdaněním</t>
  </si>
  <si>
    <t>Celkem k 31.12.2015, po zdanění</t>
  </si>
  <si>
    <t>Stav 
k 1.1. 2015</t>
  </si>
  <si>
    <t>Příděl ze 
zlepšeného
výsledku hospodaření
roku 2015</t>
  </si>
  <si>
    <t>Kumul. uznatelné náklady (výdaje) projektu do r.2012</t>
  </si>
  <si>
    <t>Kumul. částka požadována k proplacení do r.2012</t>
  </si>
  <si>
    <t>Kumul. schválená částka k proplacení do r.2012</t>
  </si>
  <si>
    <t>Kumul. poskytnutá finanční pomoc skutečnost do r.2012</t>
  </si>
  <si>
    <t>Uznatelné náklady (výdaje) projektu v r.2015</t>
  </si>
  <si>
    <t>Částka požadována k proplacení v r. 2015</t>
  </si>
  <si>
    <t>Schválená částka k proplacení v r. 2015</t>
  </si>
  <si>
    <t>Poskytnutá finanční pomoc skutečnost 2015</t>
  </si>
  <si>
    <t>Kumul. částka požadována k proplacení do r.2015</t>
  </si>
  <si>
    <t>Kumul. schválená částka k proplacení do r.2015</t>
  </si>
  <si>
    <t>Kumulovaná poskytnutá finanční pomoc skutečnost do r.2015</t>
  </si>
  <si>
    <t>Rozpočtované uznatelné náklady (výdaje) projektu v r. 2016 - 2020</t>
  </si>
  <si>
    <t>Rozpočet 2016 - 2020</t>
  </si>
  <si>
    <t>Přehled akcí roku 2015 v objemu nad 500 tis. Kč bez DPH</t>
  </si>
  <si>
    <t>do 2014</t>
  </si>
  <si>
    <t>od 2017</t>
  </si>
  <si>
    <t>*/ Upravený rozpočet akce = dle posledního schváleného IZ resp. dodatku k IZ k 31.12.2015 (součet sloupců č. 7+9+11+12)</t>
  </si>
  <si>
    <t>**/ Skutečně vynaložené náklady = skutečné čerpání finačních prostředků v jednotlivých letech realizace IZ k 31.12.2015 (součet sloupců č. 8+10)</t>
  </si>
  <si>
    <t>Přehled příjmů z krátkodobých pronájmů za rok 2015</t>
  </si>
  <si>
    <t>Přehled příjmů z dlouhodobých pronájmů za rok 2015</t>
  </si>
  <si>
    <t>celkem příjmy z nájemného a služeb za rok 2015 (v Kč)</t>
  </si>
  <si>
    <t>Přehled výdajů na krátkodobé nájmy za rok 2015</t>
  </si>
  <si>
    <t>Přehled výdajů na dlouhodobé nájmy za rok 2015</t>
  </si>
  <si>
    <t>celkem výdaje ná nájemné a služby za rok 2015 (v Kč)</t>
  </si>
  <si>
    <t>Přehled o provedených kontrolách v PO v roce 2015</t>
  </si>
  <si>
    <t>Kontroly výkonu činností provedené Zlínským krajem v r. 2015</t>
  </si>
  <si>
    <t>Kontroly hospodaření provedené Zlínským krajem v r. 2015</t>
  </si>
  <si>
    <t>Další kontroly provedené jinými kontrolními orgány v r. 2015</t>
  </si>
  <si>
    <t>Rok 2015</t>
  </si>
  <si>
    <t>Kumul. uznatelné náklady (výdaje) projektu 
DO ROKU 2015</t>
  </si>
  <si>
    <r>
      <t xml:space="preserve">Odvětví:    školství              </t>
    </r>
    <r>
      <rPr>
        <sz val="11"/>
        <rFont val="Calibri"/>
        <family val="2"/>
        <charset val="238"/>
      </rPr>
      <t xml:space="preserve"> </t>
    </r>
  </si>
  <si>
    <t>Název organizace: Plavecká škola Uherské Hradiště</t>
  </si>
  <si>
    <r>
      <t xml:space="preserve"> </t>
    </r>
    <r>
      <rPr>
        <b/>
        <sz val="11"/>
        <rFont val="Calibri"/>
        <family val="2"/>
        <charset val="238"/>
      </rPr>
      <t>IČ: 48489573</t>
    </r>
  </si>
  <si>
    <t>předplavecká výuka dětí mateřských škol, kroužky plavání dětí,</t>
  </si>
  <si>
    <t xml:space="preserve">kurzy plavání dospělých, kurzy záchrany tonoucího a dopomoci </t>
  </si>
  <si>
    <t>unavenému plavci a aqua aerobic.</t>
  </si>
  <si>
    <t xml:space="preserve">Doplňkovou činnost organizace tvoří: vanové plavání, aktivní mateřství,                                         </t>
  </si>
  <si>
    <t>Datum: 26.2.2016</t>
  </si>
  <si>
    <t>Vyhotovil: Ludmila Kadlčíková</t>
  </si>
  <si>
    <t>Schválil:Mgr.Ladislav Botek</t>
  </si>
  <si>
    <t>Odvětví: školství</t>
  </si>
  <si>
    <t>IČ:48489573</t>
  </si>
  <si>
    <t>běžné opravy auta a počítačové</t>
  </si>
  <si>
    <t>techniky</t>
  </si>
  <si>
    <t>Datum:26. 2. 2016</t>
  </si>
  <si>
    <t>Vyhotovil:Ludmila Kadlčíková</t>
  </si>
  <si>
    <r>
      <t xml:space="preserve">Odvětví:      školství            </t>
    </r>
    <r>
      <rPr>
        <sz val="11"/>
        <rFont val="Calibri"/>
        <family val="2"/>
        <charset val="238"/>
      </rPr>
      <t xml:space="preserve"> </t>
    </r>
  </si>
  <si>
    <t>základní příděl 12/2015</t>
  </si>
  <si>
    <t>Převod bankovních poplatků za prosinec 2015</t>
  </si>
  <si>
    <t>Datum: 26. 2. 2016</t>
  </si>
  <si>
    <t>Odvětví:školství</t>
  </si>
  <si>
    <t>Název organizace:Plavecká škola Uherské Hradiště</t>
  </si>
  <si>
    <t>381</t>
  </si>
  <si>
    <r>
      <t xml:space="preserve">Odvětví:   školství               </t>
    </r>
    <r>
      <rPr>
        <sz val="11"/>
        <rFont val="Calibri"/>
        <family val="2"/>
        <charset val="238"/>
      </rPr>
      <t xml:space="preserve"> </t>
    </r>
  </si>
  <si>
    <r>
      <t>Odvětví:</t>
    </r>
    <r>
      <rPr>
        <sz val="11"/>
        <rFont val="Calibri"/>
        <family val="2"/>
        <charset val="238"/>
      </rPr>
      <t xml:space="preserve"> školství</t>
    </r>
  </si>
  <si>
    <t>321</t>
  </si>
  <si>
    <t>331</t>
  </si>
  <si>
    <t>336</t>
  </si>
  <si>
    <t>337</t>
  </si>
  <si>
    <t>342</t>
  </si>
  <si>
    <t>384</t>
  </si>
  <si>
    <t>Vyhotovil:  Ludmila Kadlčíková</t>
  </si>
  <si>
    <t>Mgr.Ladislav Botek</t>
  </si>
  <si>
    <t>Vypracoval:Ludmila Kadlčíková</t>
  </si>
  <si>
    <t>Aquapark Uh.Hradiště</t>
  </si>
  <si>
    <t>Plavecká škola Uh.Hr.</t>
  </si>
  <si>
    <t>neb.prostory</t>
  </si>
  <si>
    <t>bazény</t>
  </si>
  <si>
    <t>ZŠ Za Alejí UH</t>
  </si>
  <si>
    <t>bazén</t>
  </si>
  <si>
    <t>Radostova Luhačovice</t>
  </si>
  <si>
    <t>internet+úklid</t>
  </si>
  <si>
    <t>CPA Delfín Uh.Brod</t>
  </si>
  <si>
    <t>11.2.2015 -16.2.2015</t>
  </si>
  <si>
    <t>Kontrola plnění povinností v nemocnském pojištění, v důchodovém pojištění a při odvodu pojistného na soc.zabezpečení a příspěvku na státní politiku zaměstnanosti</t>
  </si>
  <si>
    <t>nebyly zjištěny nedostatky</t>
  </si>
  <si>
    <t>OSSZ Uherské Hradiště</t>
  </si>
  <si>
    <t>ne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</si>
</sst>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4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b/>
      <sz val="8"/>
      <name val="Arial CE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i/>
      <sz val="9"/>
      <name val="Arial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4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indexed="6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8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2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23"/>
      </bottom>
      <diagonal/>
    </border>
    <border>
      <left style="thick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23"/>
      </bottom>
      <diagonal/>
    </border>
    <border>
      <left style="thin">
        <color indexed="64"/>
      </left>
      <right style="thick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9" fillId="0" borderId="0"/>
  </cellStyleXfs>
  <cellXfs count="980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7" xfId="0" applyFont="1" applyFill="1" applyBorder="1" applyAlignment="1">
      <alignment horizontal="left" vertical="center" wrapText="1"/>
    </xf>
    <xf numFmtId="3" fontId="15" fillId="0" borderId="8" xfId="0" applyNumberFormat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vertical="center" wrapText="1"/>
    </xf>
    <xf numFmtId="3" fontId="13" fillId="0" borderId="10" xfId="0" applyNumberFormat="1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0" fontId="15" fillId="0" borderId="20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5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 wrapText="1"/>
    </xf>
    <xf numFmtId="4" fontId="15" fillId="0" borderId="21" xfId="0" applyNumberFormat="1" applyFont="1" applyBorder="1" applyAlignment="1">
      <alignment horizontal="right" vertical="center" wrapText="1"/>
    </xf>
    <xf numFmtId="4" fontId="15" fillId="0" borderId="22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lef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righ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right" vertical="center"/>
    </xf>
    <xf numFmtId="4" fontId="15" fillId="0" borderId="22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left" vertical="center" wrapText="1"/>
    </xf>
    <xf numFmtId="3" fontId="13" fillId="0" borderId="32" xfId="0" applyNumberFormat="1" applyFont="1" applyBorder="1" applyAlignment="1">
      <alignment horizontal="righ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/>
    </xf>
    <xf numFmtId="0" fontId="13" fillId="0" borderId="34" xfId="0" applyFont="1" applyBorder="1" applyAlignment="1">
      <alignment horizontal="left" vertical="center" wrapText="1"/>
    </xf>
    <xf numFmtId="3" fontId="13" fillId="0" borderId="35" xfId="0" applyNumberFormat="1" applyFont="1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4" fontId="12" fillId="0" borderId="19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3" fillId="0" borderId="10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/>
    </xf>
    <xf numFmtId="4" fontId="13" fillId="0" borderId="38" xfId="0" applyNumberFormat="1" applyFont="1" applyBorder="1" applyAlignment="1">
      <alignment horizontal="right" vertical="center"/>
    </xf>
    <xf numFmtId="4" fontId="13" fillId="0" borderId="39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>
      <alignment horizontal="right" vertical="center" wrapText="1"/>
    </xf>
    <xf numFmtId="4" fontId="15" fillId="0" borderId="40" xfId="0" applyNumberFormat="1" applyFont="1" applyFill="1" applyBorder="1" applyAlignment="1">
      <alignment horizontal="right" vertical="center" wrapText="1"/>
    </xf>
    <xf numFmtId="4" fontId="14" fillId="0" borderId="41" xfId="0" applyNumberFormat="1" applyFont="1" applyBorder="1" applyAlignment="1">
      <alignment horizontal="right" vertical="center" wrapText="1"/>
    </xf>
    <xf numFmtId="0" fontId="25" fillId="0" borderId="0" xfId="0" applyFont="1" applyFill="1"/>
    <xf numFmtId="0" fontId="26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4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5" fillId="0" borderId="44" xfId="0" applyFont="1" applyBorder="1" applyProtection="1">
      <protection locked="0"/>
    </xf>
    <xf numFmtId="4" fontId="25" fillId="0" borderId="32" xfId="0" applyNumberFormat="1" applyFont="1" applyBorder="1" applyProtection="1">
      <protection locked="0"/>
    </xf>
    <xf numFmtId="4" fontId="25" fillId="0" borderId="45" xfId="0" applyNumberFormat="1" applyFont="1" applyBorder="1"/>
    <xf numFmtId="0" fontId="25" fillId="0" borderId="46" xfId="0" applyFont="1" applyBorder="1" applyProtection="1">
      <protection locked="0"/>
    </xf>
    <xf numFmtId="4" fontId="25" fillId="0" borderId="8" xfId="0" applyNumberFormat="1" applyFont="1" applyBorder="1" applyProtection="1">
      <protection locked="0"/>
    </xf>
    <xf numFmtId="4" fontId="25" fillId="0" borderId="47" xfId="0" applyNumberFormat="1" applyFont="1" applyBorder="1"/>
    <xf numFmtId="0" fontId="25" fillId="0" borderId="48" xfId="0" applyFont="1" applyBorder="1" applyProtection="1">
      <protection locked="0"/>
    </xf>
    <xf numFmtId="4" fontId="25" fillId="0" borderId="29" xfId="0" applyNumberFormat="1" applyFont="1" applyBorder="1" applyProtection="1">
      <protection locked="0"/>
    </xf>
    <xf numFmtId="0" fontId="26" fillId="0" borderId="42" xfId="0" applyFont="1" applyBorder="1"/>
    <xf numFmtId="4" fontId="26" fillId="0" borderId="21" xfId="0" applyNumberFormat="1" applyFont="1" applyBorder="1"/>
    <xf numFmtId="4" fontId="26" fillId="0" borderId="43" xfId="0" applyNumberFormat="1" applyFont="1" applyBorder="1"/>
    <xf numFmtId="0" fontId="25" fillId="0" borderId="0" xfId="0" applyFont="1" applyBorder="1"/>
    <xf numFmtId="0" fontId="25" fillId="0" borderId="49" xfId="0" applyFont="1" applyBorder="1" applyAlignment="1">
      <alignment horizontal="center"/>
    </xf>
    <xf numFmtId="0" fontId="25" fillId="2" borderId="50" xfId="0" applyFont="1" applyFill="1" applyBorder="1" applyAlignment="1">
      <alignment horizontal="left"/>
    </xf>
    <xf numFmtId="0" fontId="25" fillId="2" borderId="51" xfId="0" applyFont="1" applyFill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2" borderId="55" xfId="0" applyFont="1" applyFill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5" fillId="2" borderId="57" xfId="0" applyFont="1" applyFill="1" applyBorder="1"/>
    <xf numFmtId="0" fontId="26" fillId="0" borderId="58" xfId="0" applyFont="1" applyBorder="1"/>
    <xf numFmtId="4" fontId="26" fillId="0" borderId="59" xfId="0" applyNumberFormat="1" applyFont="1" applyBorder="1" applyProtection="1">
      <protection locked="0"/>
    </xf>
    <xf numFmtId="4" fontId="26" fillId="0" borderId="60" xfId="0" applyNumberFormat="1" applyFont="1" applyBorder="1" applyProtection="1">
      <protection locked="0"/>
    </xf>
    <xf numFmtId="4" fontId="26" fillId="0" borderId="61" xfId="0" applyNumberFormat="1" applyFont="1" applyBorder="1" applyProtection="1">
      <protection locked="0"/>
    </xf>
    <xf numFmtId="4" fontId="26" fillId="2" borderId="62" xfId="0" applyNumberFormat="1" applyFont="1" applyFill="1" applyBorder="1"/>
    <xf numFmtId="0" fontId="25" fillId="0" borderId="63" xfId="0" applyFont="1" applyBorder="1"/>
    <xf numFmtId="0" fontId="25" fillId="0" borderId="64" xfId="0" applyFont="1" applyBorder="1"/>
    <xf numFmtId="4" fontId="25" fillId="0" borderId="60" xfId="0" applyNumberFormat="1" applyFont="1" applyBorder="1" applyProtection="1">
      <protection locked="0"/>
    </xf>
    <xf numFmtId="4" fontId="25" fillId="0" borderId="61" xfId="0" applyNumberFormat="1" applyFont="1" applyBorder="1" applyProtection="1">
      <protection locked="0"/>
    </xf>
    <xf numFmtId="4" fontId="25" fillId="2" borderId="62" xfId="0" applyNumberFormat="1" applyFont="1" applyFill="1" applyBorder="1"/>
    <xf numFmtId="0" fontId="25" fillId="0" borderId="63" xfId="0" applyFont="1" applyBorder="1" applyProtection="1">
      <protection locked="0"/>
    </xf>
    <xf numFmtId="0" fontId="25" fillId="0" borderId="64" xfId="0" applyFont="1" applyBorder="1" applyProtection="1">
      <protection locked="0"/>
    </xf>
    <xf numFmtId="0" fontId="26" fillId="0" borderId="63" xfId="0" applyFont="1" applyBorder="1" applyProtection="1">
      <protection locked="0"/>
    </xf>
    <xf numFmtId="0" fontId="26" fillId="0" borderId="64" xfId="0" applyFont="1" applyBorder="1" applyProtection="1">
      <protection locked="0"/>
    </xf>
    <xf numFmtId="0" fontId="26" fillId="0" borderId="61" xfId="0" applyFont="1" applyBorder="1" applyProtection="1">
      <protection locked="0"/>
    </xf>
    <xf numFmtId="0" fontId="26" fillId="0" borderId="65" xfId="0" applyFont="1" applyBorder="1" applyProtection="1">
      <protection locked="0"/>
    </xf>
    <xf numFmtId="4" fontId="25" fillId="0" borderId="60" xfId="0" applyNumberFormat="1" applyFont="1" applyBorder="1"/>
    <xf numFmtId="4" fontId="25" fillId="0" borderId="61" xfId="0" applyNumberFormat="1" applyFont="1" applyBorder="1"/>
    <xf numFmtId="0" fontId="26" fillId="0" borderId="63" xfId="0" applyFont="1" applyBorder="1"/>
    <xf numFmtId="0" fontId="26" fillId="0" borderId="64" xfId="0" applyFont="1" applyBorder="1"/>
    <xf numFmtId="0" fontId="26" fillId="0" borderId="61" xfId="0" applyFont="1" applyBorder="1"/>
    <xf numFmtId="0" fontId="26" fillId="0" borderId="65" xfId="0" applyFont="1" applyBorder="1"/>
    <xf numFmtId="0" fontId="25" fillId="0" borderId="49" xfId="0" applyFont="1" applyBorder="1"/>
    <xf numFmtId="0" fontId="25" fillId="0" borderId="66" xfId="0" applyFont="1" applyBorder="1"/>
    <xf numFmtId="0" fontId="25" fillId="0" borderId="67" xfId="0" applyFont="1" applyBorder="1"/>
    <xf numFmtId="4" fontId="25" fillId="0" borderId="68" xfId="0" applyNumberFormat="1" applyFont="1" applyBorder="1"/>
    <xf numFmtId="4" fontId="25" fillId="0" borderId="69" xfId="0" applyNumberFormat="1" applyFont="1" applyBorder="1"/>
    <xf numFmtId="4" fontId="25" fillId="2" borderId="70" xfId="0" applyNumberFormat="1" applyFont="1" applyFill="1" applyBorder="1"/>
    <xf numFmtId="0" fontId="25" fillId="2" borderId="49" xfId="0" applyFont="1" applyFill="1" applyBorder="1"/>
    <xf numFmtId="0" fontId="25" fillId="2" borderId="54" xfId="0" applyFont="1" applyFill="1" applyBorder="1"/>
    <xf numFmtId="4" fontId="25" fillId="2" borderId="0" xfId="0" applyNumberFormat="1" applyFont="1" applyFill="1" applyBorder="1"/>
    <xf numFmtId="4" fontId="25" fillId="2" borderId="8" xfId="0" applyNumberFormat="1" applyFont="1" applyFill="1" applyBorder="1"/>
    <xf numFmtId="4" fontId="25" fillId="2" borderId="71" xfId="0" applyNumberFormat="1" applyFont="1" applyFill="1" applyBorder="1"/>
    <xf numFmtId="4" fontId="25" fillId="2" borderId="45" xfId="0" applyNumberFormat="1" applyFont="1" applyFill="1" applyBorder="1"/>
    <xf numFmtId="0" fontId="25" fillId="2" borderId="49" xfId="0" applyFont="1" applyFill="1" applyBorder="1" applyAlignment="1">
      <alignment horizontal="left"/>
    </xf>
    <xf numFmtId="4" fontId="26" fillId="2" borderId="54" xfId="0" applyNumberFormat="1" applyFont="1" applyFill="1" applyBorder="1" applyAlignment="1"/>
    <xf numFmtId="4" fontId="26" fillId="2" borderId="49" xfId="0" applyNumberFormat="1" applyFont="1" applyFill="1" applyBorder="1" applyAlignment="1"/>
    <xf numFmtId="4" fontId="26" fillId="2" borderId="8" xfId="0" applyNumberFormat="1" applyFont="1" applyFill="1" applyBorder="1" applyAlignment="1"/>
    <xf numFmtId="3" fontId="25" fillId="2" borderId="56" xfId="0" applyNumberFormat="1" applyFont="1" applyFill="1" applyBorder="1"/>
    <xf numFmtId="3" fontId="25" fillId="2" borderId="29" xfId="0" applyNumberFormat="1" applyFont="1" applyFill="1" applyBorder="1"/>
    <xf numFmtId="3" fontId="25" fillId="2" borderId="57" xfId="0" applyNumberFormat="1" applyFont="1" applyFill="1" applyBorder="1"/>
    <xf numFmtId="0" fontId="26" fillId="0" borderId="0" xfId="0" applyFont="1" applyFill="1" applyAlignment="1"/>
    <xf numFmtId="0" fontId="25" fillId="0" borderId="0" xfId="0" applyFont="1" applyFill="1" applyAlignment="1"/>
    <xf numFmtId="0" fontId="27" fillId="0" borderId="0" xfId="2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6" fillId="0" borderId="0" xfId="2" applyFont="1" applyBorder="1" applyAlignment="1">
      <alignment horizontal="right" vertical="center"/>
    </xf>
    <xf numFmtId="0" fontId="25" fillId="0" borderId="72" xfId="2" applyFont="1" applyBorder="1" applyAlignment="1">
      <alignment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4" fontId="25" fillId="0" borderId="61" xfId="2" applyNumberFormat="1" applyFont="1" applyBorder="1" applyAlignment="1" applyProtection="1">
      <alignment vertical="center"/>
      <protection locked="0"/>
    </xf>
    <xf numFmtId="4" fontId="25" fillId="0" borderId="74" xfId="2" applyNumberFormat="1" applyFont="1" applyBorder="1" applyAlignment="1" applyProtection="1">
      <alignment vertical="center"/>
      <protection locked="0"/>
    </xf>
    <xf numFmtId="4" fontId="25" fillId="0" borderId="75" xfId="2" applyNumberFormat="1" applyFont="1" applyBorder="1" applyAlignment="1">
      <alignment vertical="center"/>
    </xf>
    <xf numFmtId="0" fontId="26" fillId="0" borderId="76" xfId="2" applyFont="1" applyBorder="1" applyAlignment="1">
      <alignment horizontal="center" vertical="center"/>
    </xf>
    <xf numFmtId="4" fontId="25" fillId="0" borderId="77" xfId="2" applyNumberFormat="1" applyFont="1" applyBorder="1" applyAlignment="1" applyProtection="1">
      <alignment vertical="center"/>
      <protection locked="0"/>
    </xf>
    <xf numFmtId="4" fontId="25" fillId="0" borderId="78" xfId="2" applyNumberFormat="1" applyFont="1" applyBorder="1" applyAlignment="1" applyProtection="1">
      <alignment vertical="center"/>
      <protection locked="0"/>
    </xf>
    <xf numFmtId="4" fontId="25" fillId="0" borderId="79" xfId="2" applyNumberFormat="1" applyFont="1" applyBorder="1" applyAlignment="1">
      <alignment vertical="center"/>
    </xf>
    <xf numFmtId="0" fontId="26" fillId="0" borderId="7" xfId="2" applyFont="1" applyBorder="1" applyAlignment="1">
      <alignment horizontal="center" vertical="center"/>
    </xf>
    <xf numFmtId="4" fontId="25" fillId="0" borderId="8" xfId="2" applyNumberFormat="1" applyFont="1" applyBorder="1" applyAlignment="1" applyProtection="1">
      <alignment vertical="center"/>
      <protection locked="0"/>
    </xf>
    <xf numFmtId="4" fontId="25" fillId="0" borderId="80" xfId="2" applyNumberFormat="1" applyFont="1" applyBorder="1" applyAlignment="1" applyProtection="1">
      <alignment vertical="center"/>
      <protection locked="0"/>
    </xf>
    <xf numFmtId="4" fontId="25" fillId="0" borderId="81" xfId="2" applyNumberFormat="1" applyFont="1" applyBorder="1" applyAlignment="1">
      <alignment vertical="center"/>
    </xf>
    <xf numFmtId="0" fontId="26" fillId="0" borderId="34" xfId="2" applyFont="1" applyBorder="1" applyAlignment="1">
      <alignment horizontal="center" vertical="center"/>
    </xf>
    <xf numFmtId="4" fontId="25" fillId="0" borderId="35" xfId="2" applyNumberFormat="1" applyFont="1" applyBorder="1" applyAlignment="1" applyProtection="1">
      <alignment vertical="center"/>
      <protection locked="0"/>
    </xf>
    <xf numFmtId="4" fontId="25" fillId="0" borderId="82" xfId="2" applyNumberFormat="1" applyFont="1" applyBorder="1" applyAlignment="1" applyProtection="1">
      <alignment vertical="center"/>
      <protection locked="0"/>
    </xf>
    <xf numFmtId="4" fontId="25" fillId="0" borderId="83" xfId="2" applyNumberFormat="1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49" fontId="25" fillId="0" borderId="0" xfId="2" applyNumberFormat="1" applyFont="1" applyBorder="1" applyAlignment="1">
      <alignment vertical="center"/>
    </xf>
    <xf numFmtId="0" fontId="26" fillId="0" borderId="84" xfId="2" applyFont="1" applyBorder="1" applyAlignment="1">
      <alignment vertical="center"/>
    </xf>
    <xf numFmtId="0" fontId="25" fillId="0" borderId="85" xfId="2" applyFont="1" applyBorder="1" applyAlignment="1">
      <alignment vertical="center"/>
    </xf>
    <xf numFmtId="0" fontId="26" fillId="0" borderId="86" xfId="2" applyFont="1" applyBorder="1" applyAlignment="1">
      <alignment vertical="center"/>
    </xf>
    <xf numFmtId="0" fontId="25" fillId="0" borderId="87" xfId="2" applyFont="1" applyBorder="1" applyAlignment="1">
      <alignment vertical="center"/>
    </xf>
    <xf numFmtId="0" fontId="25" fillId="0" borderId="88" xfId="2" applyFont="1" applyBorder="1" applyAlignment="1">
      <alignment vertical="center"/>
    </xf>
    <xf numFmtId="0" fontId="25" fillId="0" borderId="89" xfId="2" applyFont="1" applyBorder="1" applyAlignment="1">
      <alignment vertical="center"/>
    </xf>
    <xf numFmtId="0" fontId="25" fillId="0" borderId="90" xfId="2" applyFont="1" applyBorder="1" applyAlignment="1">
      <alignment vertical="center"/>
    </xf>
    <xf numFmtId="0" fontId="25" fillId="0" borderId="60" xfId="2" applyFont="1" applyBorder="1" applyAlignment="1">
      <alignment vertical="center"/>
    </xf>
    <xf numFmtId="0" fontId="25" fillId="0" borderId="91" xfId="2" applyFont="1" applyBorder="1" applyAlignment="1">
      <alignment vertical="center"/>
    </xf>
    <xf numFmtId="0" fontId="25" fillId="0" borderId="92" xfId="2" applyFont="1" applyBorder="1" applyAlignment="1">
      <alignment vertical="center"/>
    </xf>
    <xf numFmtId="4" fontId="25" fillId="0" borderId="93" xfId="2" applyNumberFormat="1" applyFont="1" applyBorder="1" applyAlignment="1" applyProtection="1">
      <alignment horizontal="center" vertical="center"/>
      <protection locked="0"/>
    </xf>
    <xf numFmtId="4" fontId="25" fillId="0" borderId="75" xfId="2" applyNumberFormat="1" applyFont="1" applyBorder="1" applyAlignment="1" applyProtection="1">
      <alignment horizontal="center" vertical="center"/>
      <protection locked="0"/>
    </xf>
    <xf numFmtId="0" fontId="26" fillId="0" borderId="91" xfId="2" applyFont="1" applyBorder="1" applyAlignment="1">
      <alignment vertical="center"/>
    </xf>
    <xf numFmtId="0" fontId="26" fillId="0" borderId="94" xfId="2" applyFont="1" applyBorder="1" applyAlignment="1">
      <alignment vertical="center"/>
    </xf>
    <xf numFmtId="0" fontId="25" fillId="0" borderId="95" xfId="2" applyFont="1" applyBorder="1" applyAlignment="1">
      <alignment vertical="center"/>
    </xf>
    <xf numFmtId="0" fontId="25" fillId="0" borderId="96" xfId="2" applyFont="1" applyBorder="1" applyAlignment="1">
      <alignment vertical="center"/>
    </xf>
    <xf numFmtId="4" fontId="25" fillId="0" borderId="0" xfId="2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Border="1" applyAlignment="1">
      <alignment horizontal="center" vertical="center"/>
    </xf>
    <xf numFmtId="0" fontId="26" fillId="3" borderId="97" xfId="0" applyFont="1" applyFill="1" applyBorder="1" applyAlignment="1">
      <alignment vertical="center"/>
    </xf>
    <xf numFmtId="0" fontId="26" fillId="3" borderId="98" xfId="0" applyFont="1" applyFill="1" applyBorder="1" applyAlignment="1">
      <alignment vertical="center"/>
    </xf>
    <xf numFmtId="4" fontId="26" fillId="3" borderId="99" xfId="0" applyNumberFormat="1" applyFont="1" applyFill="1" applyBorder="1" applyAlignment="1">
      <alignment vertical="center"/>
    </xf>
    <xf numFmtId="2" fontId="25" fillId="0" borderId="100" xfId="0" applyNumberFormat="1" applyFont="1" applyBorder="1" applyAlignment="1">
      <alignment vertical="center"/>
    </xf>
    <xf numFmtId="4" fontId="25" fillId="0" borderId="100" xfId="0" applyNumberFormat="1" applyFont="1" applyBorder="1" applyAlignment="1">
      <alignment vertical="center"/>
    </xf>
    <xf numFmtId="0" fontId="26" fillId="4" borderId="90" xfId="0" applyFont="1" applyFill="1" applyBorder="1" applyAlignment="1">
      <alignment vertical="center"/>
    </xf>
    <xf numFmtId="0" fontId="26" fillId="4" borderId="60" xfId="0" applyFont="1" applyFill="1" applyBorder="1" applyAlignment="1">
      <alignment vertical="center"/>
    </xf>
    <xf numFmtId="4" fontId="26" fillId="4" borderId="100" xfId="0" applyNumberFormat="1" applyFont="1" applyFill="1" applyBorder="1" applyAlignment="1">
      <alignment vertical="center"/>
    </xf>
    <xf numFmtId="0" fontId="26" fillId="3" borderId="95" xfId="0" applyFont="1" applyFill="1" applyBorder="1" applyAlignment="1">
      <alignment vertical="center"/>
    </xf>
    <xf numFmtId="0" fontId="26" fillId="3" borderId="96" xfId="0" applyFont="1" applyFill="1" applyBorder="1" applyAlignment="1">
      <alignment vertical="center"/>
    </xf>
    <xf numFmtId="4" fontId="26" fillId="3" borderId="36" xfId="0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10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" fontId="30" fillId="0" borderId="8" xfId="0" applyNumberFormat="1" applyFont="1" applyBorder="1" applyAlignment="1">
      <alignment vertical="center"/>
    </xf>
    <xf numFmtId="4" fontId="30" fillId="0" borderId="80" xfId="0" applyNumberFormat="1" applyFont="1" applyBorder="1" applyAlignment="1">
      <alignment vertical="center"/>
    </xf>
    <xf numFmtId="49" fontId="28" fillId="0" borderId="8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vertical="center" wrapText="1"/>
    </xf>
    <xf numFmtId="4" fontId="30" fillId="0" borderId="8" xfId="0" applyNumberFormat="1" applyFont="1" applyBorder="1" applyAlignment="1">
      <alignment horizontal="right" vertical="center" wrapText="1"/>
    </xf>
    <xf numFmtId="49" fontId="30" fillId="0" borderId="24" xfId="0" applyNumberFormat="1" applyFont="1" applyBorder="1" applyAlignment="1">
      <alignment vertical="center"/>
    </xf>
    <xf numFmtId="49" fontId="30" fillId="0" borderId="80" xfId="0" applyNumberFormat="1" applyFont="1" applyBorder="1" applyAlignment="1">
      <alignment vertical="center" wrapText="1"/>
    </xf>
    <xf numFmtId="49" fontId="30" fillId="0" borderId="0" xfId="0" applyNumberFormat="1" applyFont="1" applyBorder="1" applyAlignment="1">
      <alignment vertical="center" wrapText="1"/>
    </xf>
    <xf numFmtId="4" fontId="30" fillId="0" borderId="8" xfId="0" applyNumberFormat="1" applyFont="1" applyBorder="1" applyAlignment="1">
      <alignment vertical="center" wrapText="1"/>
    </xf>
    <xf numFmtId="49" fontId="30" fillId="0" borderId="24" xfId="0" applyNumberFormat="1" applyFont="1" applyBorder="1" applyAlignment="1">
      <alignment vertical="center" wrapText="1"/>
    </xf>
    <xf numFmtId="49" fontId="25" fillId="0" borderId="7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vertical="center"/>
    </xf>
    <xf numFmtId="4" fontId="25" fillId="0" borderId="80" xfId="0" applyNumberFormat="1" applyFont="1" applyBorder="1" applyAlignment="1">
      <alignment vertical="center"/>
    </xf>
    <xf numFmtId="49" fontId="25" fillId="0" borderId="80" xfId="0" applyNumberFormat="1" applyFont="1" applyBorder="1" applyAlignment="1">
      <alignment vertical="center" wrapText="1"/>
    </xf>
    <xf numFmtId="49" fontId="25" fillId="0" borderId="0" xfId="0" applyNumberFormat="1" applyFont="1" applyBorder="1" applyAlignment="1">
      <alignment vertical="center" wrapText="1"/>
    </xf>
    <xf numFmtId="4" fontId="25" fillId="0" borderId="8" xfId="0" applyNumberFormat="1" applyFont="1" applyBorder="1" applyAlignment="1">
      <alignment vertical="center" wrapText="1"/>
    </xf>
    <xf numFmtId="49" fontId="25" fillId="0" borderId="24" xfId="0" applyNumberFormat="1" applyFont="1" applyBorder="1" applyAlignment="1">
      <alignment vertical="center" wrapText="1"/>
    </xf>
    <xf numFmtId="49" fontId="27" fillId="0" borderId="103" xfId="0" applyNumberFormat="1" applyFont="1" applyBorder="1" applyAlignment="1">
      <alignment horizontal="center" vertical="center"/>
    </xf>
    <xf numFmtId="4" fontId="27" fillId="0" borderId="69" xfId="0" applyNumberFormat="1" applyFont="1" applyBorder="1" applyAlignment="1">
      <alignment vertical="center"/>
    </xf>
    <xf numFmtId="4" fontId="27" fillId="0" borderId="104" xfId="0" applyNumberFormat="1" applyFont="1" applyBorder="1" applyAlignment="1">
      <alignment vertical="center"/>
    </xf>
    <xf numFmtId="49" fontId="27" fillId="0" borderId="104" xfId="0" applyNumberFormat="1" applyFont="1" applyBorder="1" applyAlignment="1">
      <alignment horizontal="center" vertical="center" wrapText="1"/>
    </xf>
    <xf numFmtId="4" fontId="27" fillId="0" borderId="69" xfId="0" applyNumberFormat="1" applyFont="1" applyBorder="1" applyAlignment="1">
      <alignment vertical="center" wrapText="1"/>
    </xf>
    <xf numFmtId="49" fontId="27" fillId="0" borderId="105" xfId="0" applyNumberFormat="1" applyFont="1" applyBorder="1" applyAlignment="1">
      <alignment horizontal="center" vertical="center" wrapText="1"/>
    </xf>
    <xf numFmtId="4" fontId="25" fillId="0" borderId="80" xfId="0" applyNumberFormat="1" applyFont="1" applyBorder="1" applyAlignment="1">
      <alignment horizontal="center" vertical="center"/>
    </xf>
    <xf numFmtId="4" fontId="27" fillId="0" borderId="104" xfId="0" applyNumberFormat="1" applyFont="1" applyBorder="1" applyAlignment="1">
      <alignment horizontal="center" vertical="center"/>
    </xf>
    <xf numFmtId="49" fontId="27" fillId="0" borderId="68" xfId="0" applyNumberFormat="1" applyFont="1" applyBorder="1" applyAlignment="1">
      <alignment horizontal="center" vertical="center" wrapText="1"/>
    </xf>
    <xf numFmtId="49" fontId="26" fillId="0" borderId="34" xfId="0" applyNumberFormat="1" applyFont="1" applyBorder="1" applyAlignment="1">
      <alignment horizontal="center" vertical="center"/>
    </xf>
    <xf numFmtId="4" fontId="26" fillId="0" borderId="35" xfId="0" applyNumberFormat="1" applyFont="1" applyBorder="1" applyAlignment="1">
      <alignment vertical="center"/>
    </xf>
    <xf numFmtId="4" fontId="26" fillId="0" borderId="82" xfId="0" applyNumberFormat="1" applyFont="1" applyBorder="1" applyAlignment="1">
      <alignment vertical="center"/>
    </xf>
    <xf numFmtId="49" fontId="26" fillId="0" borderId="82" xfId="0" applyNumberFormat="1" applyFont="1" applyBorder="1" applyAlignment="1">
      <alignment horizontal="center" vertical="center" wrapText="1"/>
    </xf>
    <xf numFmtId="49" fontId="26" fillId="0" borderId="96" xfId="0" applyNumberFormat="1" applyFont="1" applyBorder="1" applyAlignment="1">
      <alignment horizontal="center" vertical="center" wrapText="1"/>
    </xf>
    <xf numFmtId="49" fontId="26" fillId="0" borderId="35" xfId="0" applyNumberFormat="1" applyFont="1" applyBorder="1" applyAlignment="1">
      <alignment horizontal="center" vertical="center" wrapText="1"/>
    </xf>
    <xf numFmtId="49" fontId="26" fillId="0" borderId="8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49" fontId="25" fillId="0" borderId="0" xfId="0" applyNumberFormat="1" applyFont="1" applyBorder="1" applyAlignment="1">
      <alignment wrapText="1"/>
    </xf>
    <xf numFmtId="0" fontId="26" fillId="0" borderId="92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49" fontId="25" fillId="0" borderId="31" xfId="0" applyNumberFormat="1" applyFont="1" applyBorder="1" applyAlignment="1">
      <alignment vertical="center"/>
    </xf>
    <xf numFmtId="4" fontId="25" fillId="0" borderId="32" xfId="0" applyNumberFormat="1" applyFont="1" applyBorder="1" applyAlignment="1">
      <alignment vertical="center"/>
    </xf>
    <xf numFmtId="4" fontId="25" fillId="0" borderId="106" xfId="0" applyNumberFormat="1" applyFont="1" applyBorder="1" applyAlignment="1">
      <alignment vertical="center"/>
    </xf>
    <xf numFmtId="4" fontId="25" fillId="0" borderId="107" xfId="0" applyNumberFormat="1" applyFont="1" applyBorder="1" applyAlignment="1">
      <alignment vertical="center"/>
    </xf>
    <xf numFmtId="49" fontId="25" fillId="0" borderId="7" xfId="0" applyNumberFormat="1" applyFont="1" applyBorder="1" applyAlignment="1">
      <alignment vertical="center"/>
    </xf>
    <xf numFmtId="4" fontId="25" fillId="0" borderId="108" xfId="0" applyNumberFormat="1" applyFont="1" applyBorder="1" applyAlignment="1">
      <alignment vertical="center"/>
    </xf>
    <xf numFmtId="49" fontId="26" fillId="0" borderId="109" xfId="0" applyNumberFormat="1" applyFont="1" applyBorder="1" applyAlignment="1">
      <alignment horizontal="center" vertical="center"/>
    </xf>
    <xf numFmtId="4" fontId="26" fillId="0" borderId="110" xfId="0" applyNumberFormat="1" applyFont="1" applyBorder="1" applyAlignment="1">
      <alignment vertical="center"/>
    </xf>
    <xf numFmtId="4" fontId="26" fillId="0" borderId="11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horizontal="center" vertical="center"/>
    </xf>
    <xf numFmtId="49" fontId="26" fillId="0" borderId="101" xfId="0" applyNumberFormat="1" applyFont="1" applyBorder="1" applyAlignment="1">
      <alignment vertical="center" wrapText="1"/>
    </xf>
    <xf numFmtId="49" fontId="26" fillId="0" borderId="81" xfId="0" applyNumberFormat="1" applyFont="1" applyBorder="1" applyAlignment="1">
      <alignment vertical="center" wrapText="1"/>
    </xf>
    <xf numFmtId="49" fontId="25" fillId="0" borderId="81" xfId="0" applyNumberFormat="1" applyFont="1" applyBorder="1" applyAlignment="1">
      <alignment vertical="center" wrapText="1"/>
    </xf>
    <xf numFmtId="49" fontId="26" fillId="0" borderId="80" xfId="0" applyNumberFormat="1" applyFont="1" applyBorder="1" applyAlignment="1">
      <alignment vertical="center" wrapText="1"/>
    </xf>
    <xf numFmtId="4" fontId="27" fillId="0" borderId="68" xfId="0" applyNumberFormat="1" applyFont="1" applyBorder="1" applyAlignment="1">
      <alignment vertical="center"/>
    </xf>
    <xf numFmtId="4" fontId="27" fillId="0" borderId="69" xfId="0" applyNumberFormat="1" applyFont="1" applyBorder="1" applyAlignment="1">
      <alignment horizontal="center" vertical="center"/>
    </xf>
    <xf numFmtId="49" fontId="27" fillId="0" borderId="112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vertical="center"/>
    </xf>
    <xf numFmtId="49" fontId="25" fillId="0" borderId="101" xfId="0" applyNumberFormat="1" applyFont="1" applyBorder="1" applyAlignment="1">
      <alignment vertical="center" wrapText="1"/>
    </xf>
    <xf numFmtId="4" fontId="26" fillId="0" borderId="110" xfId="0" applyNumberFormat="1" applyFont="1" applyBorder="1" applyAlignment="1">
      <alignment horizontal="center" vertical="center"/>
    </xf>
    <xf numFmtId="49" fontId="26" fillId="0" borderId="111" xfId="0" applyNumberFormat="1" applyFont="1" applyBorder="1" applyAlignment="1">
      <alignment horizontal="center" vertical="center" wrapText="1"/>
    </xf>
    <xf numFmtId="49" fontId="26" fillId="0" borderId="113" xfId="0" applyNumberFormat="1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 applyBorder="1" applyProtection="1"/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right"/>
    </xf>
    <xf numFmtId="0" fontId="26" fillId="0" borderId="114" xfId="0" applyFont="1" applyBorder="1" applyAlignment="1" applyProtection="1">
      <alignment horizontal="center" vertical="center"/>
    </xf>
    <xf numFmtId="0" fontId="25" fillId="0" borderId="115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top" wrapText="1"/>
    </xf>
    <xf numFmtId="0" fontId="25" fillId="0" borderId="59" xfId="0" applyFont="1" applyBorder="1" applyAlignment="1" applyProtection="1">
      <alignment horizontal="left"/>
    </xf>
    <xf numFmtId="4" fontId="25" fillId="0" borderId="116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center"/>
    </xf>
    <xf numFmtId="0" fontId="25" fillId="0" borderId="54" xfId="0" applyFont="1" applyBorder="1" applyAlignment="1" applyProtection="1">
      <alignment horizontal="left"/>
    </xf>
    <xf numFmtId="4" fontId="25" fillId="0" borderId="117" xfId="0" applyNumberFormat="1" applyFont="1" applyFill="1" applyBorder="1" applyAlignment="1" applyProtection="1">
      <alignment horizontal="right"/>
      <protection locked="0"/>
    </xf>
    <xf numFmtId="0" fontId="25" fillId="0" borderId="67" xfId="0" applyFont="1" applyBorder="1" applyAlignment="1" applyProtection="1">
      <alignment horizontal="left"/>
    </xf>
    <xf numFmtId="4" fontId="25" fillId="0" borderId="118" xfId="0" applyNumberFormat="1" applyFont="1" applyFill="1" applyBorder="1" applyProtection="1">
      <protection locked="0"/>
    </xf>
    <xf numFmtId="0" fontId="25" fillId="0" borderId="0" xfId="0" applyFont="1" applyFill="1" applyBorder="1" applyProtection="1"/>
    <xf numFmtId="0" fontId="25" fillId="0" borderId="114" xfId="0" applyFont="1" applyBorder="1" applyAlignment="1" applyProtection="1">
      <alignment horizontal="left"/>
    </xf>
    <xf numFmtId="4" fontId="25" fillId="0" borderId="115" xfId="0" applyNumberFormat="1" applyFont="1" applyFill="1" applyBorder="1" applyProtection="1"/>
    <xf numFmtId="4" fontId="25" fillId="0" borderId="115" xfId="0" applyNumberFormat="1" applyFont="1" applyFill="1" applyBorder="1" applyProtection="1">
      <protection locked="0"/>
    </xf>
    <xf numFmtId="4" fontId="25" fillId="0" borderId="119" xfId="0" applyNumberFormat="1" applyFont="1" applyFill="1" applyBorder="1" applyProtection="1"/>
    <xf numFmtId="0" fontId="25" fillId="0" borderId="54" xfId="0" applyFont="1" applyFill="1" applyBorder="1" applyAlignment="1" applyProtection="1">
      <alignment horizontal="left" wrapText="1"/>
    </xf>
    <xf numFmtId="4" fontId="25" fillId="0" borderId="117" xfId="0" applyNumberFormat="1" applyFont="1" applyFill="1" applyBorder="1" applyProtection="1">
      <protection locked="0"/>
    </xf>
    <xf numFmtId="0" fontId="25" fillId="0" borderId="51" xfId="0" applyFont="1" applyFill="1" applyBorder="1" applyAlignment="1" applyProtection="1">
      <alignment horizontal="left"/>
    </xf>
    <xf numFmtId="0" fontId="26" fillId="0" borderId="114" xfId="0" applyFont="1" applyFill="1" applyBorder="1" applyAlignment="1" applyProtection="1">
      <alignment horizontal="left" wrapText="1"/>
    </xf>
    <xf numFmtId="0" fontId="31" fillId="0" borderId="0" xfId="0" applyFont="1" applyFill="1" applyBorder="1" applyProtection="1"/>
    <xf numFmtId="0" fontId="25" fillId="0" borderId="115" xfId="0" applyFont="1" applyFill="1" applyBorder="1" applyAlignment="1" applyProtection="1">
      <alignment horizontal="center" vertical="center"/>
    </xf>
    <xf numFmtId="0" fontId="25" fillId="0" borderId="114" xfId="0" applyFont="1" applyBorder="1" applyProtection="1"/>
    <xf numFmtId="0" fontId="25" fillId="0" borderId="54" xfId="0" applyFont="1" applyBorder="1" applyProtection="1"/>
    <xf numFmtId="4" fontId="25" fillId="0" borderId="117" xfId="0" applyNumberFormat="1" applyFont="1" applyFill="1" applyBorder="1" applyProtection="1"/>
    <xf numFmtId="0" fontId="25" fillId="0" borderId="120" xfId="0" applyFont="1" applyBorder="1" applyProtection="1"/>
    <xf numFmtId="4" fontId="25" fillId="0" borderId="121" xfId="0" applyNumberFormat="1" applyFont="1" applyFill="1" applyBorder="1" applyProtection="1">
      <protection locked="0"/>
    </xf>
    <xf numFmtId="0" fontId="25" fillId="0" borderId="64" xfId="0" applyFont="1" applyBorder="1" applyProtection="1"/>
    <xf numFmtId="4" fontId="25" fillId="0" borderId="65" xfId="0" applyNumberFormat="1" applyFont="1" applyFill="1" applyBorder="1" applyProtection="1">
      <protection locked="0"/>
    </xf>
    <xf numFmtId="0" fontId="25" fillId="0" borderId="64" xfId="0" applyFont="1" applyBorder="1" applyAlignment="1" applyProtection="1">
      <alignment wrapText="1"/>
    </xf>
    <xf numFmtId="0" fontId="25" fillId="0" borderId="67" xfId="0" applyFont="1" applyBorder="1" applyProtection="1"/>
    <xf numFmtId="0" fontId="25" fillId="0" borderId="0" xfId="0" applyFont="1" applyFill="1" applyBorder="1" applyAlignment="1" applyProtection="1">
      <alignment horizontal="right"/>
    </xf>
    <xf numFmtId="0" fontId="25" fillId="0" borderId="114" xfId="0" applyFont="1" applyBorder="1" applyAlignment="1" applyProtection="1">
      <alignment horizontal="center" vertical="center"/>
    </xf>
    <xf numFmtId="0" fontId="25" fillId="0" borderId="114" xfId="0" applyFont="1" applyFill="1" applyBorder="1" applyAlignment="1" applyProtection="1">
      <alignment horizontal="center" vertical="center" wrapText="1"/>
    </xf>
    <xf numFmtId="0" fontId="25" fillId="0" borderId="114" xfId="0" applyFont="1" applyFill="1" applyBorder="1" applyAlignment="1" applyProtection="1">
      <alignment horizontal="center" vertical="top" wrapText="1"/>
    </xf>
    <xf numFmtId="0" fontId="25" fillId="0" borderId="114" xfId="0" applyFont="1" applyBorder="1" applyAlignment="1" applyProtection="1">
      <alignment horizontal="center"/>
    </xf>
    <xf numFmtId="0" fontId="25" fillId="0" borderId="114" xfId="0" applyFont="1" applyFill="1" applyBorder="1" applyAlignment="1" applyProtection="1">
      <alignment horizontal="center"/>
    </xf>
    <xf numFmtId="0" fontId="25" fillId="0" borderId="59" xfId="0" applyFont="1" applyBorder="1" applyProtection="1"/>
    <xf numFmtId="4" fontId="25" fillId="0" borderId="59" xfId="0" applyNumberFormat="1" applyFont="1" applyFill="1" applyBorder="1" applyProtection="1">
      <protection locked="0"/>
    </xf>
    <xf numFmtId="4" fontId="25" fillId="0" borderId="59" xfId="0" applyNumberFormat="1" applyFont="1" applyFill="1" applyBorder="1" applyProtection="1"/>
    <xf numFmtId="4" fontId="25" fillId="0" borderId="120" xfId="0" applyNumberFormat="1" applyFont="1" applyFill="1" applyBorder="1" applyProtection="1">
      <protection locked="0"/>
    </xf>
    <xf numFmtId="4" fontId="25" fillId="0" borderId="120" xfId="0" applyNumberFormat="1" applyFont="1" applyFill="1" applyBorder="1" applyAlignment="1" applyProtection="1">
      <alignment horizontal="center"/>
      <protection locked="0"/>
    </xf>
    <xf numFmtId="4" fontId="25" fillId="0" borderId="64" xfId="0" applyNumberFormat="1" applyFont="1" applyFill="1" applyBorder="1" applyProtection="1"/>
    <xf numFmtId="4" fontId="25" fillId="0" borderId="64" xfId="0" applyNumberFormat="1" applyFont="1" applyFill="1" applyBorder="1" applyProtection="1">
      <protection locked="0"/>
    </xf>
    <xf numFmtId="4" fontId="25" fillId="0" borderId="64" xfId="0" applyNumberFormat="1" applyFont="1" applyFill="1" applyBorder="1" applyAlignment="1" applyProtection="1">
      <alignment horizontal="center"/>
    </xf>
    <xf numFmtId="4" fontId="25" fillId="0" borderId="67" xfId="0" applyNumberFormat="1" applyFont="1" applyFill="1" applyBorder="1" applyProtection="1">
      <protection locked="0"/>
    </xf>
    <xf numFmtId="4" fontId="25" fillId="0" borderId="67" xfId="0" applyNumberFormat="1" applyFont="1" applyFill="1" applyBorder="1" applyAlignment="1" applyProtection="1">
      <alignment horizontal="center"/>
    </xf>
    <xf numFmtId="4" fontId="25" fillId="0" borderId="67" xfId="0" applyNumberFormat="1" applyFont="1" applyFill="1" applyBorder="1" applyProtection="1"/>
    <xf numFmtId="0" fontId="25" fillId="0" borderId="51" xfId="0" applyFont="1" applyBorder="1" applyProtection="1"/>
    <xf numFmtId="4" fontId="25" fillId="0" borderId="51" xfId="0" applyNumberFormat="1" applyFont="1" applyFill="1" applyBorder="1" applyProtection="1"/>
    <xf numFmtId="0" fontId="25" fillId="0" borderId="0" xfId="0" applyFont="1" applyProtection="1"/>
    <xf numFmtId="0" fontId="25" fillId="0" borderId="0" xfId="0" applyFont="1" applyProtection="1">
      <protection locked="0"/>
    </xf>
    <xf numFmtId="0" fontId="25" fillId="5" borderId="0" xfId="0" applyFont="1" applyFill="1" applyProtection="1">
      <protection locked="0"/>
    </xf>
    <xf numFmtId="0" fontId="29" fillId="0" borderId="0" xfId="0" applyFont="1" applyBorder="1" applyProtection="1"/>
    <xf numFmtId="0" fontId="25" fillId="0" borderId="0" xfId="0" applyFont="1" applyFill="1" applyAlignment="1">
      <alignment horizontal="right" vertical="center"/>
    </xf>
    <xf numFmtId="0" fontId="26" fillId="0" borderId="125" xfId="0" applyFont="1" applyBorder="1" applyAlignment="1">
      <alignment horizontal="center" vertical="center" wrapText="1"/>
    </xf>
    <xf numFmtId="0" fontId="25" fillId="0" borderId="69" xfId="0" applyFont="1" applyBorder="1" applyAlignment="1">
      <alignment vertical="center" wrapText="1"/>
    </xf>
    <xf numFmtId="3" fontId="25" fillId="0" borderId="69" xfId="0" applyNumberFormat="1" applyFont="1" applyBorder="1" applyAlignment="1">
      <alignment vertical="center" wrapText="1"/>
    </xf>
    <xf numFmtId="3" fontId="25" fillId="0" borderId="69" xfId="0" applyNumberFormat="1" applyFont="1" applyBorder="1" applyAlignment="1">
      <alignment vertical="center"/>
    </xf>
    <xf numFmtId="3" fontId="25" fillId="0" borderId="126" xfId="0" applyNumberFormat="1" applyFont="1" applyBorder="1" applyAlignment="1">
      <alignment vertical="center"/>
    </xf>
    <xf numFmtId="3" fontId="32" fillId="0" borderId="67" xfId="0" applyNumberFormat="1" applyFont="1" applyFill="1" applyBorder="1" applyAlignment="1">
      <alignment vertical="center"/>
    </xf>
    <xf numFmtId="3" fontId="32" fillId="0" borderId="125" xfId="0" applyNumberFormat="1" applyFont="1" applyFill="1" applyBorder="1" applyAlignment="1">
      <alignment vertical="center"/>
    </xf>
    <xf numFmtId="3" fontId="32" fillId="0" borderId="70" xfId="0" applyNumberFormat="1" applyFont="1" applyFill="1" applyBorder="1" applyAlignment="1">
      <alignment vertical="center"/>
    </xf>
    <xf numFmtId="3" fontId="25" fillId="0" borderId="125" xfId="0" applyNumberFormat="1" applyFont="1" applyBorder="1" applyAlignment="1">
      <alignment vertical="center"/>
    </xf>
    <xf numFmtId="3" fontId="26" fillId="0" borderId="127" xfId="0" applyNumberFormat="1" applyFont="1" applyBorder="1" applyAlignment="1">
      <alignment vertical="center"/>
    </xf>
    <xf numFmtId="3" fontId="26" fillId="7" borderId="127" xfId="0" applyNumberFormat="1" applyFont="1" applyFill="1" applyBorder="1" applyAlignment="1">
      <alignment vertical="center"/>
    </xf>
    <xf numFmtId="0" fontId="26" fillId="0" borderId="128" xfId="0" applyFont="1" applyBorder="1" applyAlignment="1">
      <alignment vertical="center"/>
    </xf>
    <xf numFmtId="0" fontId="26" fillId="0" borderId="129" xfId="0" applyFont="1" applyBorder="1" applyAlignment="1">
      <alignment vertical="center"/>
    </xf>
    <xf numFmtId="3" fontId="26" fillId="0" borderId="67" xfId="0" applyNumberFormat="1" applyFont="1" applyFill="1" applyBorder="1" applyAlignment="1">
      <alignment vertical="center"/>
    </xf>
    <xf numFmtId="3" fontId="26" fillId="0" borderId="125" xfId="0" applyNumberFormat="1" applyFont="1" applyFill="1" applyBorder="1" applyAlignment="1">
      <alignment vertical="center"/>
    </xf>
    <xf numFmtId="3" fontId="26" fillId="0" borderId="70" xfId="0" applyNumberFormat="1" applyFont="1" applyFill="1" applyBorder="1" applyAlignment="1">
      <alignment vertical="center"/>
    </xf>
    <xf numFmtId="3" fontId="25" fillId="0" borderId="125" xfId="0" applyNumberFormat="1" applyFont="1" applyFill="1" applyBorder="1" applyAlignment="1">
      <alignment vertical="center"/>
    </xf>
    <xf numFmtId="3" fontId="25" fillId="0" borderId="69" xfId="0" applyNumberFormat="1" applyFont="1" applyFill="1" applyBorder="1" applyAlignment="1">
      <alignment vertical="center"/>
    </xf>
    <xf numFmtId="3" fontId="25" fillId="0" borderId="126" xfId="0" applyNumberFormat="1" applyFont="1" applyFill="1" applyBorder="1" applyAlignment="1">
      <alignment vertical="center"/>
    </xf>
    <xf numFmtId="3" fontId="26" fillId="0" borderId="127" xfId="0" applyNumberFormat="1" applyFont="1" applyFill="1" applyBorder="1" applyAlignment="1">
      <alignment vertical="center"/>
    </xf>
    <xf numFmtId="3" fontId="26" fillId="3" borderId="67" xfId="0" applyNumberFormat="1" applyFont="1" applyFill="1" applyBorder="1" applyAlignment="1">
      <alignment vertical="center"/>
    </xf>
    <xf numFmtId="3" fontId="26" fillId="3" borderId="125" xfId="0" applyNumberFormat="1" applyFont="1" applyFill="1" applyBorder="1" applyAlignment="1">
      <alignment vertical="center"/>
    </xf>
    <xf numFmtId="3" fontId="26" fillId="3" borderId="70" xfId="0" applyNumberFormat="1" applyFont="1" applyFill="1" applyBorder="1" applyAlignment="1">
      <alignment vertical="center"/>
    </xf>
    <xf numFmtId="3" fontId="25" fillId="3" borderId="125" xfId="0" applyNumberFormat="1" applyFont="1" applyFill="1" applyBorder="1" applyAlignment="1">
      <alignment vertical="center"/>
    </xf>
    <xf numFmtId="3" fontId="25" fillId="3" borderId="69" xfId="0" applyNumberFormat="1" applyFont="1" applyFill="1" applyBorder="1" applyAlignment="1">
      <alignment vertical="center"/>
    </xf>
    <xf numFmtId="3" fontId="25" fillId="3" borderId="126" xfId="0" applyNumberFormat="1" applyFont="1" applyFill="1" applyBorder="1" applyAlignment="1">
      <alignment vertical="center"/>
    </xf>
    <xf numFmtId="3" fontId="26" fillId="3" borderId="127" xfId="0" applyNumberFormat="1" applyFont="1" applyFill="1" applyBorder="1" applyAlignment="1">
      <alignment vertical="center"/>
    </xf>
    <xf numFmtId="3" fontId="32" fillId="4" borderId="67" xfId="0" applyNumberFormat="1" applyFont="1" applyFill="1" applyBorder="1" applyAlignment="1">
      <alignment vertical="center"/>
    </xf>
    <xf numFmtId="3" fontId="32" fillId="4" borderId="125" xfId="0" applyNumberFormat="1" applyFont="1" applyFill="1" applyBorder="1" applyAlignment="1">
      <alignment vertical="center"/>
    </xf>
    <xf numFmtId="3" fontId="32" fillId="4" borderId="70" xfId="0" applyNumberFormat="1" applyFont="1" applyFill="1" applyBorder="1" applyAlignment="1">
      <alignment vertical="center"/>
    </xf>
    <xf numFmtId="3" fontId="25" fillId="4" borderId="125" xfId="0" applyNumberFormat="1" applyFont="1" applyFill="1" applyBorder="1" applyAlignment="1">
      <alignment vertical="center"/>
    </xf>
    <xf numFmtId="3" fontId="25" fillId="4" borderId="69" xfId="0" applyNumberFormat="1" applyFont="1" applyFill="1" applyBorder="1" applyAlignment="1">
      <alignment vertical="center"/>
    </xf>
    <xf numFmtId="3" fontId="25" fillId="4" borderId="126" xfId="0" applyNumberFormat="1" applyFont="1" applyFill="1" applyBorder="1" applyAlignment="1">
      <alignment vertical="center"/>
    </xf>
    <xf numFmtId="3" fontId="26" fillId="4" borderId="127" xfId="0" applyNumberFormat="1" applyFont="1" applyFill="1" applyBorder="1" applyAlignment="1">
      <alignment vertical="center"/>
    </xf>
    <xf numFmtId="3" fontId="26" fillId="5" borderId="54" xfId="0" applyNumberFormat="1" applyFont="1" applyFill="1" applyBorder="1" applyAlignment="1">
      <alignment horizontal="right" vertical="center" wrapText="1"/>
    </xf>
    <xf numFmtId="3" fontId="26" fillId="0" borderId="13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3" fontId="26" fillId="0" borderId="102" xfId="0" applyNumberFormat="1" applyFont="1" applyBorder="1" applyAlignment="1">
      <alignment horizontal="right" vertical="center"/>
    </xf>
    <xf numFmtId="3" fontId="26" fillId="0" borderId="47" xfId="0" applyNumberFormat="1" applyFont="1" applyBorder="1" applyAlignment="1">
      <alignment horizontal="right" vertical="center" wrapText="1"/>
    </xf>
    <xf numFmtId="3" fontId="26" fillId="7" borderId="131" xfId="0" applyNumberFormat="1" applyFont="1" applyFill="1" applyBorder="1" applyAlignment="1">
      <alignment horizontal="right" vertical="center" wrapText="1"/>
    </xf>
    <xf numFmtId="0" fontId="26" fillId="2" borderId="115" xfId="0" applyFont="1" applyFill="1" applyBorder="1" applyAlignment="1">
      <alignment horizontal="center" vertical="center" wrapText="1"/>
    </xf>
    <xf numFmtId="4" fontId="26" fillId="2" borderId="115" xfId="0" applyNumberFormat="1" applyFont="1" applyFill="1" applyBorder="1" applyAlignment="1">
      <alignment vertical="center" wrapText="1"/>
    </xf>
    <xf numFmtId="3" fontId="32" fillId="8" borderId="51" xfId="0" applyNumberFormat="1" applyFont="1" applyFill="1" applyBorder="1" applyAlignment="1">
      <alignment vertical="center"/>
    </xf>
    <xf numFmtId="3" fontId="32" fillId="8" borderId="51" xfId="0" applyNumberFormat="1" applyFont="1" applyFill="1" applyBorder="1" applyAlignment="1">
      <alignment horizontal="center" vertical="center"/>
    </xf>
    <xf numFmtId="3" fontId="25" fillId="8" borderId="50" xfId="0" applyNumberFormat="1" applyFont="1" applyFill="1" applyBorder="1" applyAlignment="1">
      <alignment vertical="center"/>
    </xf>
    <xf numFmtId="3" fontId="25" fillId="8" borderId="21" xfId="0" applyNumberFormat="1" applyFont="1" applyFill="1" applyBorder="1" applyAlignment="1">
      <alignment vertical="center"/>
    </xf>
    <xf numFmtId="3" fontId="25" fillId="8" borderId="132" xfId="0" applyNumberFormat="1" applyFont="1" applyFill="1" applyBorder="1" applyAlignment="1">
      <alignment vertical="center"/>
    </xf>
    <xf numFmtId="3" fontId="26" fillId="8" borderId="57" xfId="0" applyNumberFormat="1" applyFont="1" applyFill="1" applyBorder="1" applyAlignment="1">
      <alignment vertical="center"/>
    </xf>
    <xf numFmtId="3" fontId="26" fillId="8" borderId="114" xfId="0" applyNumberFormat="1" applyFont="1" applyFill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1" applyFont="1" applyFill="1" applyAlignment="1">
      <alignment vertical="center"/>
    </xf>
    <xf numFmtId="0" fontId="25" fillId="0" borderId="0" xfId="1" applyFont="1"/>
    <xf numFmtId="0" fontId="26" fillId="0" borderId="0" xfId="1" applyFont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5" fillId="0" borderId="0" xfId="1" applyFont="1" applyBorder="1" applyAlignment="1">
      <alignment vertical="center"/>
    </xf>
    <xf numFmtId="4" fontId="25" fillId="0" borderId="89" xfId="3" applyNumberFormat="1" applyFont="1" applyFill="1" applyBorder="1" applyAlignment="1" applyProtection="1">
      <alignment vertical="center"/>
      <protection locked="0"/>
    </xf>
    <xf numFmtId="4" fontId="25" fillId="0" borderId="139" xfId="3" applyNumberFormat="1" applyFont="1" applyFill="1" applyBorder="1" applyAlignment="1" applyProtection="1">
      <alignment vertical="center"/>
      <protection locked="0"/>
    </xf>
    <xf numFmtId="4" fontId="27" fillId="0" borderId="77" xfId="3" applyNumberFormat="1" applyFont="1" applyFill="1" applyBorder="1" applyAlignment="1" applyProtection="1">
      <alignment vertical="center"/>
      <protection locked="0"/>
    </xf>
    <xf numFmtId="4" fontId="27" fillId="0" borderId="121" xfId="3" applyNumberFormat="1" applyFont="1" applyFill="1" applyBorder="1" applyAlignment="1" applyProtection="1">
      <alignment vertical="center"/>
      <protection locked="0"/>
    </xf>
    <xf numFmtId="4" fontId="25" fillId="0" borderId="60" xfId="3" applyNumberFormat="1" applyFont="1" applyFill="1" applyBorder="1" applyAlignment="1" applyProtection="1">
      <alignment vertical="center"/>
      <protection locked="0"/>
    </xf>
    <xf numFmtId="4" fontId="25" fillId="0" borderId="135" xfId="3" applyNumberFormat="1" applyFont="1" applyFill="1" applyBorder="1" applyAlignment="1" applyProtection="1">
      <alignment vertical="center"/>
      <protection locked="0"/>
    </xf>
    <xf numFmtId="4" fontId="27" fillId="0" borderId="61" xfId="3" applyNumberFormat="1" applyFont="1" applyFill="1" applyBorder="1" applyAlignment="1" applyProtection="1">
      <alignment vertical="center"/>
      <protection locked="0"/>
    </xf>
    <xf numFmtId="4" fontId="27" fillId="0" borderId="65" xfId="3" applyNumberFormat="1" applyFont="1" applyFill="1" applyBorder="1" applyAlignment="1" applyProtection="1">
      <alignment vertical="center"/>
      <protection locked="0"/>
    </xf>
    <xf numFmtId="4" fontId="27" fillId="0" borderId="133" xfId="3" applyNumberFormat="1" applyFont="1" applyFill="1" applyBorder="1" applyAlignment="1" applyProtection="1">
      <alignment vertical="center"/>
      <protection locked="0"/>
    </xf>
    <xf numFmtId="4" fontId="25" fillId="0" borderId="92" xfId="3" applyNumberFormat="1" applyFont="1" applyFill="1" applyBorder="1" applyAlignment="1" applyProtection="1">
      <alignment vertical="center"/>
      <protection locked="0"/>
    </xf>
    <xf numFmtId="4" fontId="27" fillId="0" borderId="140" xfId="3" applyNumberFormat="1" applyFont="1" applyFill="1" applyBorder="1" applyAlignment="1" applyProtection="1">
      <alignment vertical="center"/>
      <protection locked="0"/>
    </xf>
    <xf numFmtId="4" fontId="25" fillId="0" borderId="141" xfId="3" applyNumberFormat="1" applyFont="1" applyFill="1" applyBorder="1" applyAlignment="1" applyProtection="1">
      <alignment vertical="center"/>
      <protection locked="0"/>
    </xf>
    <xf numFmtId="4" fontId="27" fillId="0" borderId="10" xfId="3" applyNumberFormat="1" applyFont="1" applyFill="1" applyBorder="1" applyAlignment="1" applyProtection="1">
      <alignment vertical="center"/>
      <protection locked="0"/>
    </xf>
    <xf numFmtId="4" fontId="27" fillId="0" borderId="142" xfId="3" applyNumberFormat="1" applyFont="1" applyFill="1" applyBorder="1" applyAlignment="1" applyProtection="1">
      <alignment vertical="center"/>
      <protection locked="0"/>
    </xf>
    <xf numFmtId="4" fontId="32" fillId="0" borderId="136" xfId="3" applyNumberFormat="1" applyFont="1" applyFill="1" applyBorder="1" applyAlignment="1" applyProtection="1">
      <alignment vertical="center"/>
      <protection locked="0"/>
    </xf>
    <xf numFmtId="4" fontId="26" fillId="0" borderId="92" xfId="3" applyNumberFormat="1" applyFont="1" applyFill="1" applyBorder="1" applyAlignment="1" applyProtection="1">
      <alignment vertical="center"/>
      <protection locked="0"/>
    </xf>
    <xf numFmtId="4" fontId="32" fillId="0" borderId="137" xfId="3" applyNumberFormat="1" applyFont="1" applyFill="1" applyBorder="1" applyAlignment="1" applyProtection="1">
      <alignment vertical="center"/>
      <protection locked="0"/>
    </xf>
    <xf numFmtId="4" fontId="26" fillId="0" borderId="138" xfId="3" applyNumberFormat="1" applyFont="1" applyFill="1" applyBorder="1" applyAlignment="1" applyProtection="1">
      <alignment vertical="center"/>
      <protection locked="0"/>
    </xf>
    <xf numFmtId="4" fontId="32" fillId="0" borderId="69" xfId="3" applyNumberFormat="1" applyFont="1" applyFill="1" applyBorder="1" applyAlignment="1" applyProtection="1">
      <alignment vertical="center"/>
      <protection locked="0"/>
    </xf>
    <xf numFmtId="4" fontId="32" fillId="0" borderId="142" xfId="3" applyNumberFormat="1" applyFont="1" applyFill="1" applyBorder="1" applyAlignment="1" applyProtection="1">
      <alignment vertical="center"/>
      <protection locked="0"/>
    </xf>
    <xf numFmtId="0" fontId="26" fillId="4" borderId="58" xfId="3" applyFont="1" applyFill="1" applyBorder="1" applyAlignment="1" applyProtection="1">
      <alignment horizontal="left" vertical="center"/>
      <protection locked="0"/>
    </xf>
    <xf numFmtId="0" fontId="26" fillId="4" borderId="87" xfId="3" applyFont="1" applyFill="1" applyBorder="1" applyAlignment="1" applyProtection="1">
      <alignment horizontal="left" vertical="center"/>
      <protection locked="0"/>
    </xf>
    <xf numFmtId="0" fontId="26" fillId="4" borderId="116" xfId="3" applyFont="1" applyFill="1" applyBorder="1" applyAlignment="1" applyProtection="1">
      <alignment horizontal="left" vertical="center"/>
      <protection locked="0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/>
    <xf numFmtId="0" fontId="25" fillId="0" borderId="0" xfId="1" applyFont="1" applyAlignment="1">
      <alignment vertical="center"/>
    </xf>
    <xf numFmtId="0" fontId="26" fillId="0" borderId="0" xfId="2" applyFont="1"/>
    <xf numFmtId="0" fontId="27" fillId="0" borderId="0" xfId="2" applyFont="1"/>
    <xf numFmtId="0" fontId="26" fillId="0" borderId="0" xfId="0" applyFont="1" applyAlignment="1"/>
    <xf numFmtId="0" fontId="25" fillId="0" borderId="56" xfId="0" applyFont="1" applyBorder="1"/>
    <xf numFmtId="0" fontId="25" fillId="0" borderId="7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33" fillId="0" borderId="0" xfId="0" applyNumberFormat="1" applyFont="1"/>
    <xf numFmtId="0" fontId="25" fillId="0" borderId="5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43" xfId="0" applyFont="1" applyFill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45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25" fillId="0" borderId="74" xfId="0" applyFont="1" applyBorder="1" applyAlignment="1">
      <alignment vertical="center"/>
    </xf>
    <xf numFmtId="3" fontId="25" fillId="0" borderId="61" xfId="0" applyNumberFormat="1" applyFont="1" applyBorder="1" applyAlignment="1">
      <alignment vertical="center"/>
    </xf>
    <xf numFmtId="3" fontId="25" fillId="0" borderId="61" xfId="0" applyNumberFormat="1" applyFont="1" applyFill="1" applyBorder="1" applyAlignment="1">
      <alignment vertical="center"/>
    </xf>
    <xf numFmtId="0" fontId="25" fillId="0" borderId="61" xfId="0" applyFont="1" applyFill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146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3" fontId="25" fillId="0" borderId="101" xfId="0" applyNumberFormat="1" applyFont="1" applyBorder="1" applyAlignment="1">
      <alignment vertical="center"/>
    </xf>
    <xf numFmtId="3" fontId="25" fillId="0" borderId="10" xfId="0" applyNumberFormat="1" applyFont="1" applyBorder="1" applyAlignment="1">
      <alignment vertical="center"/>
    </xf>
    <xf numFmtId="3" fontId="25" fillId="0" borderId="10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55" xfId="0" applyFont="1" applyBorder="1" applyAlignment="1">
      <alignment vertical="center"/>
    </xf>
    <xf numFmtId="0" fontId="25" fillId="0" borderId="147" xfId="0" applyFont="1" applyBorder="1" applyAlignment="1">
      <alignment vertical="center"/>
    </xf>
    <xf numFmtId="0" fontId="25" fillId="0" borderId="148" xfId="0" applyFont="1" applyBorder="1" applyAlignment="1">
      <alignment vertical="center"/>
    </xf>
    <xf numFmtId="3" fontId="25" fillId="0" borderId="149" xfId="0" applyNumberFormat="1" applyFont="1" applyBorder="1" applyAlignment="1">
      <alignment horizontal="center" vertical="center"/>
    </xf>
    <xf numFmtId="3" fontId="26" fillId="0" borderId="148" xfId="0" applyNumberFormat="1" applyFont="1" applyBorder="1" applyAlignment="1">
      <alignment vertical="center"/>
    </xf>
    <xf numFmtId="3" fontId="25" fillId="0" borderId="148" xfId="0" applyNumberFormat="1" applyFont="1" applyBorder="1" applyAlignment="1">
      <alignment vertical="center"/>
    </xf>
    <xf numFmtId="0" fontId="25" fillId="0" borderId="127" xfId="0" applyFont="1" applyBorder="1" applyAlignment="1">
      <alignment vertical="center"/>
    </xf>
    <xf numFmtId="3" fontId="25" fillId="0" borderId="0" xfId="0" applyNumberFormat="1" applyFont="1" applyBorder="1"/>
    <xf numFmtId="0" fontId="26" fillId="0" borderId="150" xfId="0" applyFont="1" applyBorder="1"/>
    <xf numFmtId="0" fontId="26" fillId="0" borderId="151" xfId="0" applyFont="1" applyBorder="1"/>
    <xf numFmtId="3" fontId="26" fillId="0" borderId="151" xfId="0" applyNumberFormat="1" applyFont="1" applyBorder="1"/>
    <xf numFmtId="3" fontId="26" fillId="0" borderId="114" xfId="0" applyNumberFormat="1" applyFont="1" applyBorder="1"/>
    <xf numFmtId="0" fontId="26" fillId="0" borderId="0" xfId="0" applyFont="1" applyBorder="1"/>
    <xf numFmtId="0" fontId="25" fillId="0" borderId="0" xfId="0" applyFont="1" applyFill="1" applyAlignment="1">
      <alignment horizontal="right"/>
    </xf>
    <xf numFmtId="3" fontId="25" fillId="0" borderId="0" xfId="0" applyNumberFormat="1" applyFont="1"/>
    <xf numFmtId="14" fontId="25" fillId="0" borderId="0" xfId="0" applyNumberFormat="1" applyFont="1" applyAlignment="1">
      <alignment horizontal="left"/>
    </xf>
    <xf numFmtId="0" fontId="29" fillId="0" borderId="150" xfId="0" applyFont="1" applyBorder="1"/>
    <xf numFmtId="0" fontId="27" fillId="0" borderId="152" xfId="0" applyFont="1" applyBorder="1" applyAlignment="1">
      <alignment vertical="center"/>
    </xf>
    <xf numFmtId="0" fontId="27" fillId="0" borderId="153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155" xfId="0" applyFont="1" applyBorder="1" applyAlignment="1">
      <alignment horizontal="center" vertical="center"/>
    </xf>
    <xf numFmtId="0" fontId="34" fillId="0" borderId="157" xfId="0" applyFont="1" applyBorder="1" applyAlignment="1">
      <alignment vertical="center" wrapText="1"/>
    </xf>
    <xf numFmtId="0" fontId="25" fillId="0" borderId="46" xfId="0" applyFont="1" applyBorder="1" applyAlignment="1">
      <alignment vertical="center"/>
    </xf>
    <xf numFmtId="0" fontId="35" fillId="0" borderId="158" xfId="0" applyFont="1" applyBorder="1" applyAlignment="1">
      <alignment vertical="center"/>
    </xf>
    <xf numFmtId="0" fontId="36" fillId="0" borderId="159" xfId="0" applyFont="1" applyBorder="1" applyAlignment="1">
      <alignment vertical="center"/>
    </xf>
    <xf numFmtId="0" fontId="25" fillId="0" borderId="15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160" xfId="0" applyFont="1" applyBorder="1" applyAlignment="1">
      <alignment vertical="center"/>
    </xf>
    <xf numFmtId="0" fontId="26" fillId="0" borderId="161" xfId="0" applyFont="1" applyBorder="1" applyAlignment="1">
      <alignment vertical="center" wrapText="1"/>
    </xf>
    <xf numFmtId="0" fontId="25" fillId="0" borderId="162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7" fillId="0" borderId="147" xfId="0" applyFont="1" applyBorder="1" applyAlignment="1">
      <alignment vertical="center"/>
    </xf>
    <xf numFmtId="0" fontId="27" fillId="0" borderId="163" xfId="0" applyFont="1" applyBorder="1" applyAlignment="1">
      <alignment horizontal="center" vertical="center" wrapText="1"/>
    </xf>
    <xf numFmtId="0" fontId="27" fillId="0" borderId="1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157" xfId="0" applyFont="1" applyBorder="1" applyAlignment="1">
      <alignment vertical="center"/>
    </xf>
    <xf numFmtId="0" fontId="25" fillId="0" borderId="164" xfId="0" applyFont="1" applyBorder="1" applyAlignment="1">
      <alignment vertical="center"/>
    </xf>
    <xf numFmtId="0" fontId="25" fillId="0" borderId="48" xfId="0" applyFont="1" applyBorder="1" applyAlignment="1">
      <alignment horizontal="center" vertical="center"/>
    </xf>
    <xf numFmtId="0" fontId="25" fillId="0" borderId="143" xfId="0" applyFont="1" applyBorder="1" applyAlignment="1">
      <alignment vertical="center" wrapText="1"/>
    </xf>
    <xf numFmtId="0" fontId="25" fillId="0" borderId="56" xfId="0" applyFont="1" applyBorder="1" applyAlignment="1">
      <alignment vertical="center" wrapText="1"/>
    </xf>
    <xf numFmtId="14" fontId="25" fillId="0" borderId="156" xfId="0" applyNumberFormat="1" applyFont="1" applyBorder="1" applyAlignment="1">
      <alignment horizontal="center" vertical="center" wrapText="1"/>
    </xf>
    <xf numFmtId="0" fontId="26" fillId="0" borderId="157" xfId="0" applyFont="1" applyBorder="1" applyAlignment="1">
      <alignment vertical="center" wrapText="1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7" fillId="0" borderId="165" xfId="0" applyFont="1" applyBorder="1" applyAlignment="1">
      <alignment vertical="center"/>
    </xf>
    <xf numFmtId="0" fontId="25" fillId="0" borderId="46" xfId="0" applyFont="1" applyBorder="1" applyAlignment="1">
      <alignment horizontal="center" vertical="center"/>
    </xf>
    <xf numFmtId="0" fontId="34" fillId="0" borderId="161" xfId="0" applyFont="1" applyBorder="1" applyAlignment="1">
      <alignment vertical="center" wrapText="1"/>
    </xf>
    <xf numFmtId="0" fontId="26" fillId="5" borderId="0" xfId="0" applyFont="1" applyFill="1" applyProtection="1">
      <protection locked="0"/>
    </xf>
    <xf numFmtId="0" fontId="29" fillId="5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4" fontId="25" fillId="0" borderId="0" xfId="0" applyNumberFormat="1" applyFont="1" applyProtection="1"/>
    <xf numFmtId="4" fontId="26" fillId="0" borderId="0" xfId="0" applyNumberFormat="1" applyFont="1" applyProtection="1"/>
    <xf numFmtId="4" fontId="26" fillId="0" borderId="0" xfId="0" applyNumberFormat="1" applyFont="1" applyAlignment="1" applyProtection="1">
      <alignment horizontal="right"/>
    </xf>
    <xf numFmtId="0" fontId="26" fillId="0" borderId="0" xfId="0" applyFont="1" applyProtection="1"/>
    <xf numFmtId="4" fontId="25" fillId="0" borderId="51" xfId="0" applyNumberFormat="1" applyFont="1" applyBorder="1" applyAlignment="1" applyProtection="1">
      <alignment horizontal="center" vertical="center" wrapText="1"/>
    </xf>
    <xf numFmtId="4" fontId="25" fillId="0" borderId="58" xfId="0" applyNumberFormat="1" applyFont="1" applyBorder="1" applyProtection="1"/>
    <xf numFmtId="10" fontId="25" fillId="0" borderId="166" xfId="0" applyNumberFormat="1" applyFont="1" applyBorder="1" applyProtection="1">
      <protection locked="0"/>
    </xf>
    <xf numFmtId="4" fontId="25" fillId="0" borderId="145" xfId="0" applyNumberFormat="1" applyFont="1" applyBorder="1" applyProtection="1">
      <protection locked="0"/>
    </xf>
    <xf numFmtId="164" fontId="25" fillId="0" borderId="87" xfId="0" applyNumberFormat="1" applyFont="1" applyBorder="1" applyProtection="1"/>
    <xf numFmtId="4" fontId="26" fillId="0" borderId="59" xfId="0" applyNumberFormat="1" applyFont="1" applyBorder="1" applyProtection="1"/>
    <xf numFmtId="10" fontId="25" fillId="0" borderId="167" xfId="0" applyNumberFormat="1" applyFont="1" applyBorder="1" applyProtection="1">
      <protection locked="0"/>
    </xf>
    <xf numFmtId="4" fontId="25" fillId="0" borderId="62" xfId="0" applyNumberFormat="1" applyFont="1" applyBorder="1" applyProtection="1">
      <protection locked="0"/>
    </xf>
    <xf numFmtId="4" fontId="26" fillId="0" borderId="64" xfId="0" applyNumberFormat="1" applyFont="1" applyBorder="1" applyProtection="1"/>
    <xf numFmtId="10" fontId="25" fillId="0" borderId="125" xfId="0" applyNumberFormat="1" applyFont="1" applyBorder="1" applyProtection="1">
      <protection locked="0"/>
    </xf>
    <xf numFmtId="4" fontId="25" fillId="0" borderId="70" xfId="0" applyNumberFormat="1" applyFont="1" applyBorder="1" applyProtection="1">
      <protection locked="0"/>
    </xf>
    <xf numFmtId="4" fontId="26" fillId="0" borderId="67" xfId="0" applyNumberFormat="1" applyFont="1" applyBorder="1" applyProtection="1"/>
    <xf numFmtId="164" fontId="25" fillId="5" borderId="0" xfId="0" applyNumberFormat="1" applyFont="1" applyFill="1" applyBorder="1" applyProtection="1">
      <protection locked="0"/>
    </xf>
    <xf numFmtId="10" fontId="25" fillId="0" borderId="0" xfId="0" applyNumberFormat="1" applyFont="1" applyBorder="1" applyProtection="1"/>
    <xf numFmtId="4" fontId="25" fillId="0" borderId="0" xfId="0" applyNumberFormat="1" applyFont="1" applyBorder="1" applyProtection="1"/>
    <xf numFmtId="4" fontId="25" fillId="5" borderId="0" xfId="0" applyNumberFormat="1" applyFont="1" applyFill="1" applyBorder="1" applyProtection="1">
      <protection locked="0"/>
    </xf>
    <xf numFmtId="4" fontId="26" fillId="0" borderId="0" xfId="0" applyNumberFormat="1" applyFont="1" applyBorder="1" applyProtection="1"/>
    <xf numFmtId="0" fontId="26" fillId="0" borderId="0" xfId="0" applyFont="1" applyFill="1" applyBorder="1" applyProtection="1"/>
    <xf numFmtId="164" fontId="25" fillId="0" borderId="0" xfId="0" applyNumberFormat="1" applyFont="1" applyProtection="1"/>
    <xf numFmtId="10" fontId="25" fillId="0" borderId="166" xfId="0" applyNumberFormat="1" applyFont="1" applyBorder="1" applyProtection="1"/>
    <xf numFmtId="4" fontId="25" fillId="0" borderId="145" xfId="0" applyNumberFormat="1" applyFont="1" applyBorder="1" applyProtection="1"/>
    <xf numFmtId="164" fontId="25" fillId="0" borderId="63" xfId="0" applyNumberFormat="1" applyFont="1" applyFill="1" applyBorder="1" applyProtection="1">
      <protection locked="0"/>
    </xf>
    <xf numFmtId="10" fontId="25" fillId="0" borderId="167" xfId="0" applyNumberFormat="1" applyFont="1" applyBorder="1" applyProtection="1"/>
    <xf numFmtId="4" fontId="25" fillId="0" borderId="62" xfId="0" applyNumberFormat="1" applyFont="1" applyBorder="1" applyProtection="1"/>
    <xf numFmtId="10" fontId="25" fillId="0" borderId="125" xfId="0" applyNumberFormat="1" applyFont="1" applyBorder="1" applyProtection="1"/>
    <xf numFmtId="4" fontId="25" fillId="0" borderId="70" xfId="0" applyNumberFormat="1" applyFont="1" applyBorder="1" applyProtection="1"/>
    <xf numFmtId="0" fontId="32" fillId="0" borderId="114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/>
    <xf numFmtId="0" fontId="24" fillId="0" borderId="0" xfId="0" applyFont="1" applyAlignment="1"/>
    <xf numFmtId="0" fontId="38" fillId="0" borderId="0" xfId="0" applyFont="1" applyAlignment="1">
      <alignment vertical="center"/>
    </xf>
    <xf numFmtId="0" fontId="23" fillId="0" borderId="42" xfId="0" applyFont="1" applyBorder="1" applyAlignment="1">
      <alignment horizontal="center" vertical="center"/>
    </xf>
    <xf numFmtId="0" fontId="23" fillId="0" borderId="168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4" fontId="25" fillId="0" borderId="169" xfId="0" applyNumberFormat="1" applyFont="1" applyBorder="1" applyAlignment="1">
      <alignment vertical="center"/>
    </xf>
    <xf numFmtId="0" fontId="25" fillId="0" borderId="78" xfId="0" applyFont="1" applyBorder="1" applyAlignment="1">
      <alignment vertical="center"/>
    </xf>
    <xf numFmtId="0" fontId="25" fillId="0" borderId="77" xfId="0" applyFont="1" applyBorder="1" applyAlignment="1">
      <alignment vertical="center"/>
    </xf>
    <xf numFmtId="49" fontId="25" fillId="0" borderId="77" xfId="0" applyNumberFormat="1" applyFont="1" applyBorder="1" applyAlignment="1">
      <alignment vertical="center"/>
    </xf>
    <xf numFmtId="0" fontId="25" fillId="0" borderId="170" xfId="0" applyFont="1" applyBorder="1" applyAlignment="1">
      <alignment vertical="center" wrapText="1"/>
    </xf>
    <xf numFmtId="4" fontId="22" fillId="0" borderId="167" xfId="0" applyNumberFormat="1" applyFont="1" applyBorder="1" applyAlignment="1">
      <alignment vertical="center"/>
    </xf>
    <xf numFmtId="0" fontId="22" fillId="0" borderId="74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4" fontId="22" fillId="0" borderId="125" xfId="0" applyNumberFormat="1" applyFont="1" applyBorder="1" applyAlignment="1">
      <alignment vertical="center"/>
    </xf>
    <xf numFmtId="0" fontId="22" fillId="0" borderId="104" xfId="0" applyFont="1" applyBorder="1" applyAlignment="1">
      <alignment vertical="center" wrapText="1"/>
    </xf>
    <xf numFmtId="0" fontId="22" fillId="0" borderId="69" xfId="0" applyFont="1" applyBorder="1" applyAlignment="1">
      <alignment vertical="center" wrapText="1"/>
    </xf>
    <xf numFmtId="0" fontId="22" fillId="0" borderId="7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9" fillId="0" borderId="0" xfId="1" applyFont="1" applyAlignment="1">
      <alignment vertical="center"/>
    </xf>
    <xf numFmtId="4" fontId="27" fillId="0" borderId="171" xfId="3" applyNumberFormat="1" applyFont="1" applyFill="1" applyBorder="1" applyAlignment="1" applyProtection="1">
      <alignment vertical="center"/>
      <protection locked="0"/>
    </xf>
    <xf numFmtId="4" fontId="27" fillId="0" borderId="172" xfId="3" applyNumberFormat="1" applyFont="1" applyFill="1" applyBorder="1" applyAlignment="1" applyProtection="1">
      <alignment vertical="center"/>
      <protection locked="0"/>
    </xf>
    <xf numFmtId="4" fontId="27" fillId="0" borderId="173" xfId="3" applyNumberFormat="1" applyFont="1" applyFill="1" applyBorder="1" applyAlignment="1" applyProtection="1">
      <alignment vertical="center"/>
      <protection locked="0"/>
    </xf>
    <xf numFmtId="4" fontId="27" fillId="0" borderId="134" xfId="3" applyNumberFormat="1" applyFont="1" applyFill="1" applyBorder="1" applyAlignment="1" applyProtection="1">
      <alignment vertical="center"/>
      <protection locked="0"/>
    </xf>
    <xf numFmtId="0" fontId="25" fillId="0" borderId="0" xfId="3" applyFont="1" applyBorder="1" applyAlignment="1" applyProtection="1">
      <alignment horizontal="left" vertical="center" wrapText="1"/>
      <protection locked="0"/>
    </xf>
    <xf numFmtId="0" fontId="39" fillId="0" borderId="0" xfId="3" applyFont="1" applyBorder="1" applyAlignment="1" applyProtection="1">
      <alignment horizontal="left" vertical="top" wrapText="1"/>
      <protection locked="0"/>
    </xf>
    <xf numFmtId="0" fontId="25" fillId="0" borderId="56" xfId="1" applyFont="1" applyBorder="1" applyAlignment="1">
      <alignment vertical="center"/>
    </xf>
    <xf numFmtId="0" fontId="26" fillId="4" borderId="52" xfId="3" applyFont="1" applyFill="1" applyBorder="1" applyAlignment="1" applyProtection="1">
      <alignment horizontal="left" vertical="center"/>
      <protection locked="0"/>
    </xf>
    <xf numFmtId="0" fontId="26" fillId="4" borderId="71" xfId="3" applyFont="1" applyFill="1" applyBorder="1" applyAlignment="1" applyProtection="1">
      <alignment horizontal="left" vertical="center"/>
      <protection locked="0"/>
    </xf>
    <xf numFmtId="0" fontId="26" fillId="4" borderId="174" xfId="3" applyFont="1" applyFill="1" applyBorder="1" applyAlignment="1" applyProtection="1">
      <alignment horizontal="left" vertical="center"/>
      <protection locked="0"/>
    </xf>
    <xf numFmtId="0" fontId="26" fillId="0" borderId="0" xfId="3" applyFont="1" applyFill="1" applyBorder="1" applyAlignment="1" applyProtection="1">
      <alignment vertical="center" wrapText="1"/>
      <protection locked="0"/>
    </xf>
    <xf numFmtId="3" fontId="25" fillId="0" borderId="0" xfId="3" applyNumberFormat="1" applyFont="1" applyFill="1" applyBorder="1" applyAlignment="1" applyProtection="1">
      <alignment vertical="center" wrapText="1"/>
      <protection locked="0"/>
    </xf>
    <xf numFmtId="4" fontId="25" fillId="0" borderId="0" xfId="3" applyNumberFormat="1" applyFont="1" applyFill="1" applyBorder="1" applyAlignment="1" applyProtection="1">
      <alignment vertical="center" wrapText="1"/>
      <protection locked="0"/>
    </xf>
    <xf numFmtId="9" fontId="25" fillId="0" borderId="0" xfId="3" applyNumberFormat="1" applyFont="1" applyFill="1" applyBorder="1" applyAlignment="1" applyProtection="1">
      <alignment vertical="center" wrapText="1"/>
      <protection locked="0"/>
    </xf>
    <xf numFmtId="0" fontId="25" fillId="0" borderId="0" xfId="3" applyFont="1" applyFill="1" applyBorder="1" applyAlignment="1" applyProtection="1">
      <alignment horizontal="center" vertical="center" wrapText="1"/>
      <protection locked="0"/>
    </xf>
    <xf numFmtId="4" fontId="27" fillId="0" borderId="0" xfId="3" applyNumberFormat="1" applyFont="1" applyFill="1" applyBorder="1" applyAlignment="1" applyProtection="1">
      <alignment vertical="center"/>
      <protection locked="0"/>
    </xf>
    <xf numFmtId="4" fontId="25" fillId="0" borderId="0" xfId="3" applyNumberFormat="1" applyFont="1" applyFill="1" applyBorder="1" applyAlignment="1" applyProtection="1">
      <alignment vertical="center"/>
      <protection locked="0"/>
    </xf>
    <xf numFmtId="0" fontId="42" fillId="0" borderId="156" xfId="0" applyFont="1" applyBorder="1" applyAlignment="1">
      <alignment vertical="center"/>
    </xf>
    <xf numFmtId="0" fontId="42" fillId="0" borderId="157" xfId="0" applyFont="1" applyBorder="1" applyAlignment="1">
      <alignment vertical="center"/>
    </xf>
    <xf numFmtId="0" fontId="42" fillId="0" borderId="160" xfId="0" applyFont="1" applyBorder="1" applyAlignment="1">
      <alignment vertical="center"/>
    </xf>
    <xf numFmtId="14" fontId="42" fillId="0" borderId="156" xfId="0" applyNumberFormat="1" applyFont="1" applyBorder="1" applyAlignment="1">
      <alignment horizontal="center" vertical="center" wrapText="1"/>
    </xf>
    <xf numFmtId="164" fontId="25" fillId="0" borderId="67" xfId="0" applyNumberFormat="1" applyFont="1" applyFill="1" applyBorder="1" applyProtection="1">
      <protection locked="0"/>
    </xf>
    <xf numFmtId="164" fontId="25" fillId="9" borderId="60" xfId="0" applyNumberFormat="1" applyFont="1" applyFill="1" applyBorder="1" applyProtection="1">
      <protection locked="0"/>
    </xf>
    <xf numFmtId="164" fontId="25" fillId="9" borderId="67" xfId="0" applyNumberFormat="1" applyFont="1" applyFill="1" applyBorder="1" applyProtection="1">
      <protection locked="0"/>
    </xf>
    <xf numFmtId="164" fontId="25" fillId="9" borderId="68" xfId="0" applyNumberFormat="1" applyFont="1" applyFill="1" applyBorder="1" applyProtection="1">
      <protection locked="0"/>
    </xf>
    <xf numFmtId="4" fontId="25" fillId="9" borderId="116" xfId="0" applyNumberFormat="1" applyFont="1" applyFill="1" applyBorder="1" applyProtection="1">
      <protection locked="0"/>
    </xf>
    <xf numFmtId="4" fontId="25" fillId="9" borderId="65" xfId="0" applyNumberFormat="1" applyFont="1" applyFill="1" applyBorder="1" applyProtection="1">
      <protection locked="0"/>
    </xf>
    <xf numFmtId="4" fontId="25" fillId="9" borderId="118" xfId="0" applyNumberFormat="1" applyFont="1" applyFill="1" applyBorder="1" applyProtection="1">
      <protection locked="0"/>
    </xf>
    <xf numFmtId="164" fontId="25" fillId="0" borderId="66" xfId="0" applyNumberFormat="1" applyFont="1" applyFill="1" applyBorder="1" applyProtection="1">
      <protection locked="0"/>
    </xf>
    <xf numFmtId="9" fontId="27" fillId="0" borderId="53" xfId="0" applyNumberFormat="1" applyFont="1" applyBorder="1" applyProtection="1">
      <protection locked="0"/>
    </xf>
    <xf numFmtId="9" fontId="27" fillId="0" borderId="54" xfId="0" applyNumberFormat="1" applyFont="1" applyBorder="1" applyProtection="1">
      <protection locked="0"/>
    </xf>
    <xf numFmtId="9" fontId="27" fillId="0" borderId="51" xfId="0" applyNumberFormat="1" applyFont="1" applyBorder="1" applyProtection="1">
      <protection locked="0"/>
    </xf>
    <xf numFmtId="9" fontId="32" fillId="0" borderId="114" xfId="0" applyNumberFormat="1" applyFont="1" applyBorder="1"/>
    <xf numFmtId="0" fontId="44" fillId="0" borderId="122" xfId="0" applyFont="1" applyBorder="1" applyAlignment="1">
      <alignment horizontal="center" vertical="center"/>
    </xf>
    <xf numFmtId="0" fontId="44" fillId="0" borderId="123" xfId="0" applyFont="1" applyBorder="1" applyAlignment="1">
      <alignment horizontal="center" vertical="center"/>
    </xf>
    <xf numFmtId="0" fontId="44" fillId="0" borderId="124" xfId="0" applyFont="1" applyBorder="1" applyAlignment="1">
      <alignment horizontal="center" vertical="center"/>
    </xf>
    <xf numFmtId="0" fontId="45" fillId="0" borderId="122" xfId="0" applyFont="1" applyBorder="1" applyAlignment="1">
      <alignment horizontal="center" vertical="center"/>
    </xf>
    <xf numFmtId="0" fontId="45" fillId="0" borderId="123" xfId="0" applyFont="1" applyBorder="1" applyAlignment="1">
      <alignment horizontal="center" vertical="center"/>
    </xf>
    <xf numFmtId="0" fontId="45" fillId="0" borderId="124" xfId="0" applyFont="1" applyBorder="1" applyAlignment="1">
      <alignment horizontal="center" vertical="center"/>
    </xf>
    <xf numFmtId="0" fontId="44" fillId="0" borderId="124" xfId="0" applyFont="1" applyFill="1" applyBorder="1" applyAlignment="1">
      <alignment horizontal="center" vertical="center"/>
    </xf>
    <xf numFmtId="0" fontId="44" fillId="0" borderId="122" xfId="0" applyFont="1" applyFill="1" applyBorder="1" applyAlignment="1">
      <alignment horizontal="center" vertical="center"/>
    </xf>
    <xf numFmtId="0" fontId="44" fillId="0" borderId="123" xfId="0" applyFont="1" applyFill="1" applyBorder="1" applyAlignment="1">
      <alignment horizontal="center" vertical="center"/>
    </xf>
    <xf numFmtId="0" fontId="44" fillId="3" borderId="124" xfId="0" applyFont="1" applyFill="1" applyBorder="1" applyAlignment="1">
      <alignment horizontal="center" vertical="center"/>
    </xf>
    <xf numFmtId="0" fontId="44" fillId="3" borderId="122" xfId="0" applyFont="1" applyFill="1" applyBorder="1" applyAlignment="1">
      <alignment horizontal="center" vertical="center"/>
    </xf>
    <xf numFmtId="0" fontId="44" fillId="3" borderId="123" xfId="0" applyFont="1" applyFill="1" applyBorder="1" applyAlignment="1">
      <alignment horizontal="center" vertical="center"/>
    </xf>
    <xf numFmtId="0" fontId="47" fillId="4" borderId="124" xfId="0" applyFont="1" applyFill="1" applyBorder="1" applyAlignment="1">
      <alignment horizontal="center" vertical="center"/>
    </xf>
    <xf numFmtId="0" fontId="47" fillId="4" borderId="122" xfId="0" applyFont="1" applyFill="1" applyBorder="1" applyAlignment="1">
      <alignment horizontal="center" vertical="center"/>
    </xf>
    <xf numFmtId="0" fontId="47" fillId="4" borderId="123" xfId="0" applyFont="1" applyFill="1" applyBorder="1" applyAlignment="1">
      <alignment horizontal="center" vertical="center"/>
    </xf>
    <xf numFmtId="0" fontId="44" fillId="8" borderId="114" xfId="0" applyFont="1" applyFill="1" applyBorder="1" applyAlignment="1">
      <alignment horizontal="center" vertical="center" wrapText="1"/>
    </xf>
    <xf numFmtId="0" fontId="45" fillId="4" borderId="14" xfId="3" applyFont="1" applyFill="1" applyBorder="1" applyAlignment="1" applyProtection="1">
      <alignment horizontal="center" vertical="center" wrapText="1"/>
      <protection locked="0"/>
    </xf>
    <xf numFmtId="0" fontId="45" fillId="4" borderId="116" xfId="3" applyFont="1" applyFill="1" applyBorder="1" applyAlignment="1" applyProtection="1">
      <alignment horizontal="center" vertical="center" wrapText="1"/>
      <protection locked="0"/>
    </xf>
    <xf numFmtId="0" fontId="48" fillId="4" borderId="133" xfId="3" applyFont="1" applyFill="1" applyBorder="1" applyAlignment="1" applyProtection="1">
      <alignment horizontal="center" vertical="center" wrapText="1"/>
      <protection locked="0"/>
    </xf>
    <xf numFmtId="0" fontId="45" fillId="4" borderId="92" xfId="3" applyFont="1" applyFill="1" applyBorder="1" applyAlignment="1" applyProtection="1">
      <alignment horizontal="center" vertical="center" wrapText="1"/>
      <protection locked="0"/>
    </xf>
    <xf numFmtId="0" fontId="48" fillId="4" borderId="134" xfId="3" applyFont="1" applyFill="1" applyBorder="1" applyAlignment="1" applyProtection="1">
      <alignment horizontal="center" vertical="center" wrapText="1"/>
      <protection locked="0"/>
    </xf>
    <xf numFmtId="0" fontId="45" fillId="4" borderId="135" xfId="3" applyFont="1" applyFill="1" applyBorder="1" applyAlignment="1" applyProtection="1">
      <alignment horizontal="center" vertical="center" wrapText="1"/>
      <protection locked="0"/>
    </xf>
    <xf numFmtId="0" fontId="48" fillId="4" borderId="61" xfId="3" applyFont="1" applyFill="1" applyBorder="1" applyAlignment="1" applyProtection="1">
      <alignment horizontal="center" vertical="center" wrapText="1"/>
      <protection locked="0"/>
    </xf>
    <xf numFmtId="0" fontId="48" fillId="4" borderId="65" xfId="3" applyFont="1" applyFill="1" applyBorder="1" applyAlignment="1" applyProtection="1">
      <alignment horizontal="center" vertical="center" wrapText="1"/>
      <protection locked="0"/>
    </xf>
    <xf numFmtId="0" fontId="49" fillId="4" borderId="69" xfId="3" applyFont="1" applyFill="1" applyBorder="1" applyAlignment="1" applyProtection="1">
      <alignment horizontal="center" vertical="center" wrapText="1"/>
      <protection locked="0"/>
    </xf>
    <xf numFmtId="0" fontId="49" fillId="4" borderId="104" xfId="3" applyFont="1" applyFill="1" applyBorder="1" applyAlignment="1" applyProtection="1">
      <alignment horizontal="center" vertical="center" wrapText="1"/>
      <protection locked="0"/>
    </xf>
    <xf numFmtId="3" fontId="49" fillId="4" borderId="69" xfId="3" applyNumberFormat="1" applyFont="1" applyFill="1" applyBorder="1" applyAlignment="1" applyProtection="1">
      <alignment horizontal="center" vertical="center" wrapText="1"/>
      <protection locked="0"/>
    </xf>
    <xf numFmtId="0" fontId="49" fillId="4" borderId="68" xfId="3" applyFont="1" applyFill="1" applyBorder="1" applyAlignment="1" applyProtection="1">
      <alignment horizontal="center" vertical="center" wrapText="1"/>
      <protection locked="0"/>
    </xf>
    <xf numFmtId="0" fontId="49" fillId="4" borderId="125" xfId="3" applyFont="1" applyFill="1" applyBorder="1" applyAlignment="1" applyProtection="1">
      <alignment horizontal="center" vertical="center" wrapText="1"/>
      <protection locked="0"/>
    </xf>
    <xf numFmtId="0" fontId="49" fillId="4" borderId="136" xfId="3" applyFont="1" applyFill="1" applyBorder="1" applyAlignment="1" applyProtection="1">
      <alignment horizontal="center" vertical="center" wrapText="1"/>
      <protection locked="0"/>
    </xf>
    <xf numFmtId="0" fontId="49" fillId="4" borderId="137" xfId="3" applyFont="1" applyFill="1" applyBorder="1" applyAlignment="1" applyProtection="1">
      <alignment horizontal="center" vertical="center" wrapText="1"/>
      <protection locked="0"/>
    </xf>
    <xf numFmtId="0" fontId="49" fillId="4" borderId="138" xfId="3" applyFont="1" applyFill="1" applyBorder="1" applyAlignment="1" applyProtection="1">
      <alignment horizontal="center" vertical="center" wrapText="1"/>
      <protection locked="0"/>
    </xf>
    <xf numFmtId="0" fontId="49" fillId="4" borderId="118" xfId="3" applyFont="1" applyFill="1" applyBorder="1" applyAlignment="1" applyProtection="1">
      <alignment horizontal="center" vertical="center" wrapText="1"/>
      <protection locked="0"/>
    </xf>
    <xf numFmtId="0" fontId="43" fillId="2" borderId="169" xfId="3" applyFont="1" applyFill="1" applyBorder="1" applyAlignment="1" applyProtection="1">
      <alignment horizontal="center" vertical="center" wrapText="1"/>
      <protection locked="0"/>
    </xf>
    <xf numFmtId="0" fontId="43" fillId="2" borderId="167" xfId="3" applyFont="1" applyFill="1" applyBorder="1" applyAlignment="1" applyProtection="1">
      <alignment horizontal="center" vertical="center" wrapText="1"/>
      <protection locked="0"/>
    </xf>
    <xf numFmtId="0" fontId="43" fillId="2" borderId="46" xfId="3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/>
    <xf numFmtId="0" fontId="26" fillId="0" borderId="0" xfId="0" applyFont="1" applyFill="1" applyAlignment="1"/>
    <xf numFmtId="0" fontId="12" fillId="0" borderId="0" xfId="0" applyFont="1"/>
    <xf numFmtId="3" fontId="25" fillId="0" borderId="77" xfId="0" applyNumberFormat="1" applyFont="1" applyFill="1" applyBorder="1" applyAlignment="1">
      <alignment vertical="center"/>
    </xf>
    <xf numFmtId="0" fontId="25" fillId="0" borderId="77" xfId="0" applyFont="1" applyFill="1" applyBorder="1" applyAlignment="1">
      <alignment vertical="center"/>
    </xf>
    <xf numFmtId="0" fontId="25" fillId="0" borderId="170" xfId="0" applyFont="1" applyBorder="1" applyAlignment="1">
      <alignment vertical="center"/>
    </xf>
    <xf numFmtId="0" fontId="0" fillId="0" borderId="77" xfId="0" applyBorder="1"/>
    <xf numFmtId="0" fontId="0" fillId="0" borderId="77" xfId="0" applyFill="1" applyBorder="1"/>
    <xf numFmtId="0" fontId="0" fillId="0" borderId="61" xfId="0" applyBorder="1"/>
    <xf numFmtId="0" fontId="0" fillId="0" borderId="61" xfId="0" applyFill="1" applyBorder="1"/>
    <xf numFmtId="0" fontId="25" fillId="0" borderId="101" xfId="0" applyFont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0" fillId="0" borderId="10" xfId="0" applyFill="1" applyBorder="1"/>
    <xf numFmtId="0" fontId="25" fillId="0" borderId="156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6" fillId="0" borderId="175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16" fillId="0" borderId="176" xfId="0" applyFont="1" applyBorder="1" applyAlignment="1">
      <alignment horizontal="center" vertical="center" wrapText="1"/>
    </xf>
    <xf numFmtId="0" fontId="16" fillId="0" borderId="175" xfId="0" applyFont="1" applyFill="1" applyBorder="1" applyAlignment="1">
      <alignment horizontal="center" vertical="center" wrapText="1"/>
    </xf>
    <xf numFmtId="0" fontId="16" fillId="0" borderId="151" xfId="0" applyFont="1" applyFill="1" applyBorder="1" applyAlignment="1">
      <alignment horizontal="center" vertical="center" wrapText="1"/>
    </xf>
    <xf numFmtId="0" fontId="16" fillId="0" borderId="176" xfId="0" applyFont="1" applyFill="1" applyBorder="1" applyAlignment="1">
      <alignment horizontal="center" vertical="center" wrapText="1"/>
    </xf>
    <xf numFmtId="0" fontId="26" fillId="0" borderId="0" xfId="0" applyFont="1" applyFill="1" applyAlignment="1"/>
    <xf numFmtId="0" fontId="25" fillId="0" borderId="0" xfId="0" applyFont="1" applyFill="1" applyAlignment="1"/>
    <xf numFmtId="0" fontId="29" fillId="0" borderId="0" xfId="0" applyFont="1" applyAlignment="1">
      <alignment horizontal="center"/>
    </xf>
    <xf numFmtId="0" fontId="26" fillId="0" borderId="0" xfId="0" applyFont="1" applyAlignment="1"/>
    <xf numFmtId="0" fontId="40" fillId="0" borderId="0" xfId="0" applyFont="1" applyAlignment="1">
      <alignment horizontal="center"/>
    </xf>
    <xf numFmtId="0" fontId="26" fillId="0" borderId="14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5" fillId="0" borderId="145" xfId="0" applyFont="1" applyBorder="1" applyAlignment="1"/>
    <xf numFmtId="0" fontId="25" fillId="0" borderId="90" xfId="0" applyFont="1" applyBorder="1" applyAlignment="1">
      <alignment horizontal="left" vertical="center"/>
    </xf>
    <xf numFmtId="0" fontId="25" fillId="0" borderId="60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4" fontId="26" fillId="0" borderId="178" xfId="2" applyNumberFormat="1" applyFont="1" applyBorder="1" applyAlignment="1">
      <alignment horizontal="center" vertical="center"/>
    </xf>
    <xf numFmtId="4" fontId="26" fillId="0" borderId="179" xfId="2" applyNumberFormat="1" applyFont="1" applyBorder="1" applyAlignment="1">
      <alignment horizontal="center" vertical="center"/>
    </xf>
    <xf numFmtId="4" fontId="26" fillId="0" borderId="180" xfId="2" applyNumberFormat="1" applyFont="1" applyBorder="1" applyAlignment="1">
      <alignment horizontal="center" vertical="center"/>
    </xf>
    <xf numFmtId="4" fontId="26" fillId="0" borderId="181" xfId="2" applyNumberFormat="1" applyFont="1" applyBorder="1" applyAlignment="1">
      <alignment horizontal="center" vertical="center"/>
    </xf>
    <xf numFmtId="4" fontId="25" fillId="0" borderId="93" xfId="2" applyNumberFormat="1" applyFont="1" applyBorder="1" applyAlignment="1" applyProtection="1">
      <alignment horizontal="center" vertical="center"/>
      <protection locked="0"/>
    </xf>
    <xf numFmtId="4" fontId="25" fillId="0" borderId="75" xfId="2" applyNumberFormat="1" applyFont="1" applyBorder="1" applyAlignment="1" applyProtection="1">
      <alignment horizontal="center" vertical="center"/>
      <protection locked="0"/>
    </xf>
    <xf numFmtId="4" fontId="26" fillId="0" borderId="93" xfId="2" applyNumberFormat="1" applyFont="1" applyBorder="1" applyAlignment="1" applyProtection="1">
      <alignment horizontal="center" vertical="center"/>
      <protection locked="0"/>
    </xf>
    <xf numFmtId="4" fontId="26" fillId="0" borderId="75" xfId="2" applyNumberFormat="1" applyFont="1" applyBorder="1" applyAlignment="1" applyProtection="1">
      <alignment horizontal="center" vertical="center"/>
      <protection locked="0"/>
    </xf>
    <xf numFmtId="4" fontId="25" fillId="0" borderId="177" xfId="2" applyNumberFormat="1" applyFont="1" applyBorder="1" applyAlignment="1" applyProtection="1">
      <alignment horizontal="center" vertical="center"/>
      <protection locked="0"/>
    </xf>
    <xf numFmtId="4" fontId="25" fillId="0" borderId="83" xfId="2" applyNumberFormat="1" applyFont="1" applyBorder="1" applyAlignment="1" applyProtection="1">
      <alignment horizontal="center" vertical="center"/>
      <protection locked="0"/>
    </xf>
    <xf numFmtId="49" fontId="26" fillId="0" borderId="182" xfId="0" applyNumberFormat="1" applyFont="1" applyBorder="1" applyAlignment="1">
      <alignment horizontal="center" vertical="center" wrapText="1"/>
    </xf>
    <xf numFmtId="49" fontId="26" fillId="0" borderId="183" xfId="0" applyNumberFormat="1" applyFont="1" applyBorder="1" applyAlignment="1">
      <alignment horizontal="center" vertical="center" wrapText="1"/>
    </xf>
    <xf numFmtId="49" fontId="26" fillId="0" borderId="111" xfId="0" applyNumberFormat="1" applyFont="1" applyBorder="1" applyAlignment="1">
      <alignment horizontal="center" vertical="center" wrapText="1"/>
    </xf>
    <xf numFmtId="49" fontId="26" fillId="0" borderId="182" xfId="0" applyNumberFormat="1" applyFont="1" applyBorder="1" applyAlignment="1">
      <alignment horizontal="left" vertical="center" wrapText="1"/>
    </xf>
    <xf numFmtId="49" fontId="26" fillId="0" borderId="183" xfId="0" applyNumberFormat="1" applyFont="1" applyBorder="1" applyAlignment="1">
      <alignment horizontal="left" vertical="center" wrapText="1"/>
    </xf>
    <xf numFmtId="49" fontId="26" fillId="0" borderId="113" xfId="0" applyNumberFormat="1" applyFont="1" applyBorder="1" applyAlignment="1">
      <alignment horizontal="left" vertical="center" wrapText="1"/>
    </xf>
    <xf numFmtId="49" fontId="25" fillId="0" borderId="108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49" fontId="25" fillId="0" borderId="80" xfId="0" applyNumberFormat="1" applyFont="1" applyBorder="1" applyAlignment="1">
      <alignment horizontal="left" vertical="center" wrapText="1"/>
    </xf>
    <xf numFmtId="49" fontId="25" fillId="0" borderId="81" xfId="0" applyNumberFormat="1" applyFont="1" applyBorder="1" applyAlignment="1">
      <alignment horizontal="left" vertical="center" wrapText="1"/>
    </xf>
    <xf numFmtId="49" fontId="25" fillId="0" borderId="143" xfId="0" applyNumberFormat="1" applyFont="1" applyBorder="1" applyAlignment="1">
      <alignment horizontal="left" vertical="center" wrapText="1"/>
    </xf>
    <xf numFmtId="49" fontId="25" fillId="0" borderId="56" xfId="0" applyNumberFormat="1" applyFont="1" applyBorder="1" applyAlignment="1">
      <alignment horizontal="left" vertical="center" wrapText="1"/>
    </xf>
    <xf numFmtId="49" fontId="25" fillId="0" borderId="132" xfId="0" applyNumberFormat="1" applyFont="1" applyBorder="1" applyAlignment="1">
      <alignment horizontal="left" vertical="center" wrapText="1"/>
    </xf>
    <xf numFmtId="49" fontId="25" fillId="0" borderId="107" xfId="0" applyNumberFormat="1" applyFont="1" applyBorder="1" applyAlignment="1">
      <alignment horizontal="left" vertical="center" wrapText="1"/>
    </xf>
    <xf numFmtId="49" fontId="25" fillId="0" borderId="71" xfId="0" applyNumberFormat="1" applyFont="1" applyBorder="1" applyAlignment="1">
      <alignment horizontal="left" vertical="center" wrapText="1"/>
    </xf>
    <xf numFmtId="49" fontId="25" fillId="0" borderId="106" xfId="0" applyNumberFormat="1" applyFont="1" applyBorder="1" applyAlignment="1">
      <alignment horizontal="left" vertical="center" wrapText="1"/>
    </xf>
    <xf numFmtId="0" fontId="26" fillId="0" borderId="126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49" fontId="25" fillId="0" borderId="184" xfId="0" applyNumberFormat="1" applyFont="1" applyBorder="1" applyAlignment="1">
      <alignment horizontal="left" vertical="center" wrapText="1"/>
    </xf>
    <xf numFmtId="0" fontId="26" fillId="0" borderId="104" xfId="0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8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32" fillId="6" borderId="86" xfId="0" applyNumberFormat="1" applyFont="1" applyFill="1" applyBorder="1" applyAlignment="1">
      <alignment horizontal="center" vertical="center"/>
    </xf>
    <xf numFmtId="49" fontId="32" fillId="6" borderId="87" xfId="0" applyNumberFormat="1" applyFont="1" applyFill="1" applyBorder="1" applyAlignment="1">
      <alignment horizontal="center" vertical="center"/>
    </xf>
    <xf numFmtId="49" fontId="32" fillId="6" borderId="181" xfId="0" applyNumberFormat="1" applyFont="1" applyFill="1" applyBorder="1" applyAlignment="1">
      <alignment horizontal="center" vertical="center"/>
    </xf>
    <xf numFmtId="0" fontId="26" fillId="0" borderId="189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6" fillId="0" borderId="190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/>
    </xf>
    <xf numFmtId="0" fontId="26" fillId="0" borderId="185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192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98" xfId="0" applyFont="1" applyBorder="1" applyAlignment="1">
      <alignment horizontal="center" vertical="center"/>
    </xf>
    <xf numFmtId="0" fontId="26" fillId="0" borderId="192" xfId="0" applyFont="1" applyBorder="1" applyAlignment="1">
      <alignment horizontal="center" vertical="center"/>
    </xf>
    <xf numFmtId="0" fontId="45" fillId="2" borderId="150" xfId="0" applyFont="1" applyFill="1" applyBorder="1" applyAlignment="1">
      <alignment horizontal="left" vertical="center" wrapText="1"/>
    </xf>
    <xf numFmtId="0" fontId="45" fillId="2" borderId="151" xfId="0" applyFont="1" applyFill="1" applyBorder="1" applyAlignment="1">
      <alignment horizontal="left" vertical="center" wrapText="1"/>
    </xf>
    <xf numFmtId="0" fontId="25" fillId="0" borderId="196" xfId="0" applyFont="1" applyBorder="1" applyAlignment="1">
      <alignment horizontal="center" vertical="center" wrapText="1"/>
    </xf>
    <xf numFmtId="0" fontId="25" fillId="0" borderId="197" xfId="0" applyFont="1" applyBorder="1" applyAlignment="1">
      <alignment horizontal="center" vertical="center" wrapText="1"/>
    </xf>
    <xf numFmtId="0" fontId="25" fillId="0" borderId="19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7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194" xfId="0" applyFont="1" applyFill="1" applyBorder="1" applyAlignment="1">
      <alignment horizontal="center" vertical="center" wrapText="1"/>
    </xf>
    <xf numFmtId="0" fontId="44" fillId="4" borderId="45" xfId="0" applyFont="1" applyFill="1" applyBorder="1" applyAlignment="1">
      <alignment horizontal="center" vertical="center" wrapText="1"/>
    </xf>
    <xf numFmtId="0" fontId="44" fillId="4" borderId="195" xfId="0" applyFont="1" applyFill="1" applyBorder="1" applyAlignment="1">
      <alignment horizontal="center" vertical="center" wrapText="1"/>
    </xf>
    <xf numFmtId="0" fontId="44" fillId="5" borderId="53" xfId="0" applyFont="1" applyFill="1" applyBorder="1" applyAlignment="1">
      <alignment horizontal="center" vertical="center" wrapText="1"/>
    </xf>
    <xf numFmtId="0" fontId="44" fillId="5" borderId="193" xfId="0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44" fillId="3" borderId="53" xfId="0" applyFont="1" applyFill="1" applyBorder="1" applyAlignment="1">
      <alignment horizontal="center" vertical="center" wrapText="1"/>
    </xf>
    <xf numFmtId="0" fontId="44" fillId="3" borderId="193" xfId="0" applyFont="1" applyFill="1" applyBorder="1" applyAlignment="1">
      <alignment horizontal="center" vertical="center" wrapText="1"/>
    </xf>
    <xf numFmtId="0" fontId="44" fillId="3" borderId="52" xfId="0" applyFont="1" applyFill="1" applyBorder="1" applyAlignment="1">
      <alignment horizontal="center" vertical="center" wrapText="1"/>
    </xf>
    <xf numFmtId="0" fontId="44" fillId="3" borderId="194" xfId="0" applyFont="1" applyFill="1" applyBorder="1" applyAlignment="1">
      <alignment horizontal="center" vertical="center" wrapText="1"/>
    </xf>
    <xf numFmtId="0" fontId="44" fillId="3" borderId="45" xfId="0" applyFont="1" applyFill="1" applyBorder="1" applyAlignment="1">
      <alignment horizontal="center" vertical="center" wrapText="1"/>
    </xf>
    <xf numFmtId="0" fontId="44" fillId="3" borderId="195" xfId="0" applyFont="1" applyFill="1" applyBorder="1" applyAlignment="1">
      <alignment horizontal="center" vertical="center" wrapText="1"/>
    </xf>
    <xf numFmtId="0" fontId="44" fillId="8" borderId="150" xfId="0" applyFont="1" applyFill="1" applyBorder="1" applyAlignment="1">
      <alignment horizontal="center" vertical="center" wrapText="1"/>
    </xf>
    <xf numFmtId="0" fontId="44" fillId="8" borderId="151" xfId="0" applyFont="1" applyFill="1" applyBorder="1" applyAlignment="1">
      <alignment horizontal="center" vertical="center" wrapText="1"/>
    </xf>
    <xf numFmtId="0" fontId="44" fillId="8" borderId="115" xfId="0" applyFont="1" applyFill="1" applyBorder="1" applyAlignment="1">
      <alignment horizontal="center" vertical="center" wrapText="1"/>
    </xf>
    <xf numFmtId="0" fontId="47" fillId="4" borderId="52" xfId="0" applyFont="1" applyFill="1" applyBorder="1" applyAlignment="1">
      <alignment horizontal="center" vertical="center" wrapText="1"/>
    </xf>
    <xf numFmtId="0" fontId="47" fillId="4" borderId="71" xfId="0" applyFont="1" applyFill="1" applyBorder="1" applyAlignment="1">
      <alignment horizontal="center" vertical="center" wrapText="1"/>
    </xf>
    <xf numFmtId="0" fontId="47" fillId="4" borderId="106" xfId="0" applyFont="1" applyFill="1" applyBorder="1" applyAlignment="1">
      <alignment horizontal="center" vertical="center" wrapText="1"/>
    </xf>
    <xf numFmtId="0" fontId="47" fillId="4" borderId="53" xfId="0" applyFont="1" applyFill="1" applyBorder="1" applyAlignment="1">
      <alignment horizontal="center" vertical="center" wrapText="1"/>
    </xf>
    <xf numFmtId="0" fontId="47" fillId="4" borderId="193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193" xfId="0" applyFont="1" applyFill="1" applyBorder="1" applyAlignment="1">
      <alignment horizontal="center" vertical="center" wrapText="1"/>
    </xf>
    <xf numFmtId="0" fontId="44" fillId="0" borderId="52" xfId="0" applyFont="1" applyFill="1" applyBorder="1" applyAlignment="1">
      <alignment horizontal="center" vertical="center" wrapText="1"/>
    </xf>
    <xf numFmtId="0" fontId="44" fillId="0" borderId="194" xfId="0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0" fontId="44" fillId="0" borderId="195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45" fillId="0" borderId="193" xfId="0" applyFont="1" applyFill="1" applyBorder="1" applyAlignment="1">
      <alignment horizontal="center" vertical="center" wrapText="1"/>
    </xf>
    <xf numFmtId="0" fontId="44" fillId="7" borderId="45" xfId="0" applyFont="1" applyFill="1" applyBorder="1" applyAlignment="1">
      <alignment horizontal="center" vertical="center" wrapText="1"/>
    </xf>
    <xf numFmtId="0" fontId="44" fillId="7" borderId="195" xfId="0" applyFont="1" applyFill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wrapText="1"/>
    </xf>
    <xf numFmtId="0" fontId="44" fillId="0" borderId="106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195" xfId="0" applyFont="1" applyBorder="1" applyAlignment="1">
      <alignment horizontal="center" vertical="center" wrapText="1"/>
    </xf>
    <xf numFmtId="0" fontId="44" fillId="0" borderId="71" xfId="0" applyFont="1" applyFill="1" applyBorder="1" applyAlignment="1">
      <alignment horizontal="center" vertical="center" wrapText="1"/>
    </xf>
    <xf numFmtId="0" fontId="44" fillId="0" borderId="106" xfId="0" applyFont="1" applyFill="1" applyBorder="1" applyAlignment="1">
      <alignment horizontal="center" vertical="center" wrapText="1"/>
    </xf>
    <xf numFmtId="0" fontId="45" fillId="0" borderId="44" xfId="0" applyFont="1" applyFill="1" applyBorder="1" applyAlignment="1">
      <alignment horizontal="center" vertical="center" wrapText="1"/>
    </xf>
    <xf numFmtId="0" fontId="45" fillId="0" borderId="199" xfId="0" applyFont="1" applyFill="1" applyBorder="1" applyAlignment="1">
      <alignment horizontal="center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45" fillId="0" borderId="195" xfId="0" applyFont="1" applyFill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center" vertical="center" wrapText="1"/>
    </xf>
    <xf numFmtId="0" fontId="45" fillId="0" borderId="144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195" xfId="0" applyFont="1" applyBorder="1" applyAlignment="1">
      <alignment horizontal="center" vertical="center" wrapText="1"/>
    </xf>
    <xf numFmtId="0" fontId="45" fillId="7" borderId="45" xfId="0" applyFont="1" applyFill="1" applyBorder="1" applyAlignment="1">
      <alignment horizontal="center" vertical="center" wrapText="1"/>
    </xf>
    <xf numFmtId="0" fontId="45" fillId="7" borderId="195" xfId="0" applyFont="1" applyFill="1" applyBorder="1" applyAlignment="1">
      <alignment horizontal="center" vertical="center" wrapText="1"/>
    </xf>
    <xf numFmtId="0" fontId="44" fillId="3" borderId="71" xfId="0" applyFont="1" applyFill="1" applyBorder="1" applyAlignment="1">
      <alignment horizontal="center" vertical="center" wrapText="1"/>
    </xf>
    <xf numFmtId="0" fontId="44" fillId="3" borderId="106" xfId="0" applyFont="1" applyFill="1" applyBorder="1" applyAlignment="1">
      <alignment horizontal="center" vertical="center" wrapText="1"/>
    </xf>
    <xf numFmtId="0" fontId="45" fillId="0" borderId="107" xfId="0" applyFont="1" applyBorder="1" applyAlignment="1">
      <alignment horizontal="center" vertical="center" wrapText="1"/>
    </xf>
    <xf numFmtId="0" fontId="45" fillId="0" borderId="71" xfId="0" applyFont="1" applyBorder="1" applyAlignment="1">
      <alignment horizontal="center" vertical="center" wrapText="1"/>
    </xf>
    <xf numFmtId="0" fontId="45" fillId="0" borderId="166" xfId="0" applyFont="1" applyBorder="1" applyAlignment="1">
      <alignment horizontal="center" vertical="center" wrapText="1"/>
    </xf>
    <xf numFmtId="0" fontId="45" fillId="0" borderId="124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6" fillId="0" borderId="200" xfId="0" applyFont="1" applyBorder="1" applyAlignment="1">
      <alignment horizontal="center" vertical="center" wrapText="1"/>
    </xf>
    <xf numFmtId="0" fontId="26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201" xfId="1" applyFont="1" applyBorder="1" applyAlignment="1">
      <alignment horizontal="center" vertical="center"/>
    </xf>
    <xf numFmtId="0" fontId="26" fillId="0" borderId="201" xfId="1" applyFont="1" applyBorder="1" applyAlignment="1">
      <alignment horizontal="center" vertical="center"/>
    </xf>
    <xf numFmtId="0" fontId="46" fillId="4" borderId="44" xfId="3" applyFont="1" applyFill="1" applyBorder="1" applyAlignment="1" applyProtection="1">
      <alignment horizontal="center" vertical="center" textRotation="90" wrapText="1"/>
      <protection locked="0"/>
    </xf>
    <xf numFmtId="0" fontId="46" fillId="4" borderId="169" xfId="3" applyFont="1" applyFill="1" applyBorder="1" applyAlignment="1" applyProtection="1">
      <alignment horizontal="center" vertical="center" textRotation="90" wrapText="1"/>
      <protection locked="0"/>
    </xf>
    <xf numFmtId="0" fontId="45" fillId="4" borderId="106" xfId="1" applyFont="1" applyFill="1" applyBorder="1" applyAlignment="1">
      <alignment horizontal="center" vertical="center" wrapText="1"/>
    </xf>
    <xf numFmtId="0" fontId="45" fillId="4" borderId="80" xfId="1" applyFont="1" applyFill="1" applyBorder="1" applyAlignment="1">
      <alignment horizontal="center" vertical="center" wrapText="1"/>
    </xf>
    <xf numFmtId="0" fontId="46" fillId="4" borderId="32" xfId="3" applyFont="1" applyFill="1" applyBorder="1" applyAlignment="1" applyProtection="1">
      <alignment horizontal="center" vertical="center" wrapText="1"/>
      <protection locked="0"/>
    </xf>
    <xf numFmtId="0" fontId="46" fillId="4" borderId="8" xfId="3" applyFont="1" applyFill="1" applyBorder="1" applyAlignment="1" applyProtection="1">
      <alignment horizontal="center" vertical="center" wrapText="1"/>
      <protection locked="0"/>
    </xf>
    <xf numFmtId="0" fontId="45" fillId="4" borderId="202" xfId="3" applyFont="1" applyFill="1" applyBorder="1" applyAlignment="1" applyProtection="1">
      <alignment horizontal="center" vertical="center" wrapText="1"/>
      <protection locked="0"/>
    </xf>
    <xf numFmtId="0" fontId="45" fillId="4" borderId="203" xfId="3" applyFont="1" applyFill="1" applyBorder="1" applyAlignment="1" applyProtection="1">
      <alignment horizontal="center" vertical="center" wrapText="1"/>
      <protection locked="0"/>
    </xf>
    <xf numFmtId="0" fontId="45" fillId="4" borderId="71" xfId="3" applyFont="1" applyFill="1" applyBorder="1" applyAlignment="1" applyProtection="1">
      <alignment horizontal="center" vertical="center" wrapText="1"/>
      <protection locked="0"/>
    </xf>
    <xf numFmtId="3" fontId="46" fillId="4" borderId="32" xfId="3" applyNumberFormat="1" applyFont="1" applyFill="1" applyBorder="1" applyAlignment="1" applyProtection="1">
      <alignment horizontal="center" vertical="center" wrapText="1"/>
      <protection locked="0"/>
    </xf>
    <xf numFmtId="3" fontId="46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46" fillId="4" borderId="107" xfId="3" applyFont="1" applyFill="1" applyBorder="1" applyAlignment="1" applyProtection="1">
      <alignment horizontal="center" vertical="center" wrapText="1"/>
      <protection locked="0"/>
    </xf>
    <xf numFmtId="0" fontId="46" fillId="4" borderId="108" xfId="3" applyFont="1" applyFill="1" applyBorder="1" applyAlignment="1" applyProtection="1">
      <alignment horizontal="center" vertical="center" wrapText="1"/>
      <protection locked="0"/>
    </xf>
    <xf numFmtId="0" fontId="46" fillId="4" borderId="44" xfId="3" applyFont="1" applyFill="1" applyBorder="1" applyAlignment="1" applyProtection="1">
      <alignment horizontal="center" vertical="center" wrapText="1"/>
      <protection locked="0"/>
    </xf>
    <xf numFmtId="0" fontId="46" fillId="4" borderId="46" xfId="3" applyFont="1" applyFill="1" applyBorder="1" applyAlignment="1" applyProtection="1">
      <alignment horizontal="center" vertical="center" wrapText="1"/>
      <protection locked="0"/>
    </xf>
    <xf numFmtId="9" fontId="25" fillId="0" borderId="108" xfId="3" applyNumberFormat="1" applyFont="1" applyBorder="1" applyAlignment="1" applyProtection="1">
      <alignment horizontal="center" vertical="center" wrapText="1"/>
      <protection locked="0"/>
    </xf>
    <xf numFmtId="9" fontId="25" fillId="0" borderId="189" xfId="3" applyNumberFormat="1" applyFont="1" applyBorder="1" applyAlignment="1" applyProtection="1">
      <alignment horizontal="center" vertical="center" wrapText="1"/>
      <protection locked="0"/>
    </xf>
    <xf numFmtId="0" fontId="49" fillId="4" borderId="66" xfId="3" applyFont="1" applyFill="1" applyBorder="1" applyAlignment="1" applyProtection="1">
      <alignment horizontal="center" vertical="center" wrapText="1"/>
      <protection locked="0"/>
    </xf>
    <xf numFmtId="0" fontId="49" fillId="4" borderId="104" xfId="3" applyFont="1" applyFill="1" applyBorder="1" applyAlignment="1" applyProtection="1">
      <alignment horizontal="center" vertical="center" wrapText="1"/>
      <protection locked="0"/>
    </xf>
    <xf numFmtId="0" fontId="26" fillId="0" borderId="46" xfId="3" applyFont="1" applyFill="1" applyBorder="1" applyAlignment="1" applyProtection="1">
      <alignment horizontal="center" vertical="center" wrapText="1"/>
      <protection locked="0"/>
    </xf>
    <xf numFmtId="0" fontId="26" fillId="0" borderId="169" xfId="3" applyFont="1" applyFill="1" applyBorder="1" applyAlignment="1" applyProtection="1">
      <alignment horizontal="center" vertical="center" wrapText="1"/>
      <protection locked="0"/>
    </xf>
    <xf numFmtId="0" fontId="26" fillId="0" borderId="8" xfId="3" applyFont="1" applyBorder="1" applyAlignment="1" applyProtection="1">
      <alignment horizontal="left" vertical="center" wrapText="1"/>
      <protection locked="0"/>
    </xf>
    <xf numFmtId="0" fontId="26" fillId="0" borderId="77" xfId="3" applyFont="1" applyBorder="1" applyAlignment="1" applyProtection="1">
      <alignment horizontal="left" vertical="center" wrapText="1"/>
      <protection locked="0"/>
    </xf>
    <xf numFmtId="3" fontId="25" fillId="0" borderId="8" xfId="3" applyNumberFormat="1" applyFont="1" applyBorder="1" applyAlignment="1" applyProtection="1">
      <alignment horizontal="center" vertical="center" wrapText="1"/>
      <protection locked="0"/>
    </xf>
    <xf numFmtId="3" fontId="25" fillId="0" borderId="77" xfId="3" applyNumberFormat="1" applyFont="1" applyBorder="1" applyAlignment="1" applyProtection="1">
      <alignment horizontal="center" vertical="center" wrapText="1"/>
      <protection locked="0"/>
    </xf>
    <xf numFmtId="4" fontId="25" fillId="0" borderId="8" xfId="3" applyNumberFormat="1" applyFont="1" applyBorder="1" applyAlignment="1" applyProtection="1">
      <alignment horizontal="center" vertical="center" wrapText="1"/>
      <protection locked="0"/>
    </xf>
    <xf numFmtId="4" fontId="25" fillId="0" borderId="77" xfId="3" applyNumberFormat="1" applyFont="1" applyBorder="1" applyAlignment="1" applyProtection="1">
      <alignment horizontal="center" vertical="center" wrapText="1"/>
      <protection locked="0"/>
    </xf>
    <xf numFmtId="0" fontId="26" fillId="0" borderId="66" xfId="3" applyFont="1" applyFill="1" applyBorder="1" applyAlignment="1" applyProtection="1">
      <alignment horizontal="right" vertical="center"/>
      <protection locked="0"/>
    </xf>
    <xf numFmtId="0" fontId="26" fillId="0" borderId="68" xfId="3" applyFont="1" applyFill="1" applyBorder="1" applyAlignment="1" applyProtection="1">
      <alignment horizontal="right" vertical="center"/>
      <protection locked="0"/>
    </xf>
    <xf numFmtId="0" fontId="26" fillId="0" borderId="104" xfId="3" applyFont="1" applyFill="1" applyBorder="1" applyAlignment="1" applyProtection="1">
      <alignment horizontal="right" vertical="center"/>
      <protection locked="0"/>
    </xf>
    <xf numFmtId="0" fontId="25" fillId="0" borderId="50" xfId="3" applyFont="1" applyBorder="1" applyAlignment="1" applyProtection="1">
      <alignment horizontal="left" vertical="center" wrapText="1"/>
      <protection locked="0"/>
    </xf>
    <xf numFmtId="0" fontId="25" fillId="0" borderId="56" xfId="3" applyFont="1" applyBorder="1" applyAlignment="1" applyProtection="1">
      <alignment horizontal="left" vertical="center" wrapText="1"/>
      <protection locked="0"/>
    </xf>
    <xf numFmtId="0" fontId="25" fillId="0" borderId="119" xfId="3" applyFont="1" applyBorder="1" applyAlignment="1" applyProtection="1">
      <alignment horizontal="left" vertical="center" wrapText="1"/>
      <protection locked="0"/>
    </xf>
    <xf numFmtId="0" fontId="39" fillId="0" borderId="50" xfId="3" applyFont="1" applyBorder="1" applyAlignment="1" applyProtection="1">
      <alignment horizontal="left" vertical="top" wrapText="1"/>
      <protection locked="0"/>
    </xf>
    <xf numFmtId="0" fontId="39" fillId="0" borderId="56" xfId="3" applyFont="1" applyBorder="1" applyAlignment="1" applyProtection="1">
      <alignment horizontal="left" vertical="top" wrapText="1"/>
      <protection locked="0"/>
    </xf>
    <xf numFmtId="0" fontId="39" fillId="0" borderId="119" xfId="3" applyFont="1" applyBorder="1" applyAlignment="1" applyProtection="1">
      <alignment horizontal="left" vertical="top" wrapText="1"/>
      <protection locked="0"/>
    </xf>
    <xf numFmtId="0" fontId="25" fillId="0" borderId="150" xfId="3" applyFont="1" applyBorder="1" applyAlignment="1" applyProtection="1">
      <alignment horizontal="left" vertical="center" wrapText="1"/>
      <protection locked="0"/>
    </xf>
    <xf numFmtId="0" fontId="25" fillId="0" borderId="151" xfId="3" applyFont="1" applyBorder="1" applyAlignment="1" applyProtection="1">
      <alignment horizontal="left" vertical="center" wrapText="1"/>
      <protection locked="0"/>
    </xf>
    <xf numFmtId="0" fontId="25" fillId="0" borderId="115" xfId="3" applyFont="1" applyBorder="1" applyAlignment="1" applyProtection="1">
      <alignment horizontal="left" vertical="center" wrapText="1"/>
      <protection locked="0"/>
    </xf>
    <xf numFmtId="0" fontId="39" fillId="0" borderId="150" xfId="3" applyFont="1" applyBorder="1" applyAlignment="1" applyProtection="1">
      <alignment horizontal="left" vertical="top" wrapText="1"/>
      <protection locked="0"/>
    </xf>
    <xf numFmtId="0" fontId="39" fillId="0" borderId="151" xfId="3" applyFont="1" applyBorder="1" applyAlignment="1" applyProtection="1">
      <alignment horizontal="left" vertical="top" wrapText="1"/>
      <protection locked="0"/>
    </xf>
    <xf numFmtId="0" fontId="39" fillId="0" borderId="115" xfId="3" applyFont="1" applyBorder="1" applyAlignment="1" applyProtection="1">
      <alignment horizontal="left" vertical="top" wrapText="1"/>
      <protection locked="0"/>
    </xf>
    <xf numFmtId="0" fontId="25" fillId="0" borderId="44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80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7" fillId="0" borderId="163" xfId="0" applyFont="1" applyBorder="1" applyAlignment="1">
      <alignment horizontal="center" vertical="center" wrapText="1"/>
    </xf>
    <xf numFmtId="0" fontId="27" fillId="0" borderId="149" xfId="0" applyFont="1" applyBorder="1" applyAlignment="1">
      <alignment horizontal="center" vertical="center" wrapText="1"/>
    </xf>
    <xf numFmtId="0" fontId="27" fillId="0" borderId="209" xfId="0" applyFont="1" applyBorder="1" applyAlignment="1">
      <alignment horizontal="center" vertical="center" wrapText="1"/>
    </xf>
    <xf numFmtId="0" fontId="35" fillId="0" borderId="158" xfId="0" applyFont="1" applyBorder="1" applyAlignment="1">
      <alignment horizontal="left" vertical="center"/>
    </xf>
    <xf numFmtId="0" fontId="35" fillId="0" borderId="159" xfId="0" applyFont="1" applyBorder="1" applyAlignment="1">
      <alignment horizontal="left" vertical="center"/>
    </xf>
    <xf numFmtId="0" fontId="35" fillId="0" borderId="164" xfId="0" applyFont="1" applyBorder="1" applyAlignment="1">
      <alignment horizontal="left" vertical="center"/>
    </xf>
    <xf numFmtId="0" fontId="25" fillId="0" borderId="210" xfId="0" applyFont="1" applyBorder="1" applyAlignment="1">
      <alignment horizontal="left" vertical="center" wrapText="1"/>
    </xf>
    <xf numFmtId="0" fontId="25" fillId="0" borderId="211" xfId="0" applyFont="1" applyBorder="1" applyAlignment="1">
      <alignment horizontal="left" vertical="center" wrapText="1"/>
    </xf>
    <xf numFmtId="0" fontId="25" fillId="0" borderId="212" xfId="0" applyFont="1" applyBorder="1" applyAlignment="1">
      <alignment horizontal="left" vertical="center" wrapText="1"/>
    </xf>
    <xf numFmtId="0" fontId="25" fillId="0" borderId="213" xfId="0" applyFont="1" applyBorder="1" applyAlignment="1">
      <alignment horizontal="left" vertical="center" wrapText="1"/>
    </xf>
    <xf numFmtId="0" fontId="25" fillId="0" borderId="214" xfId="0" applyFont="1" applyBorder="1" applyAlignment="1">
      <alignment horizontal="left" vertical="center" wrapText="1"/>
    </xf>
    <xf numFmtId="0" fontId="37" fillId="0" borderId="204" xfId="0" applyFont="1" applyBorder="1" applyAlignment="1">
      <alignment horizontal="left" vertical="center" wrapText="1"/>
    </xf>
    <xf numFmtId="0" fontId="37" fillId="0" borderId="205" xfId="0" applyFont="1" applyBorder="1" applyAlignment="1">
      <alignment horizontal="left" vertical="center" wrapText="1"/>
    </xf>
    <xf numFmtId="0" fontId="37" fillId="0" borderId="206" xfId="0" applyFont="1" applyBorder="1" applyAlignment="1">
      <alignment horizontal="left" vertical="center" wrapText="1"/>
    </xf>
    <xf numFmtId="0" fontId="25" fillId="0" borderId="210" xfId="0" applyFont="1" applyBorder="1" applyAlignment="1">
      <alignment horizontal="left" vertical="center"/>
    </xf>
    <xf numFmtId="0" fontId="25" fillId="0" borderId="211" xfId="0" applyFont="1" applyBorder="1" applyAlignment="1">
      <alignment horizontal="left" vertical="center"/>
    </xf>
    <xf numFmtId="0" fontId="25" fillId="0" borderId="212" xfId="0" applyFont="1" applyBorder="1" applyAlignment="1">
      <alignment horizontal="left" vertical="center"/>
    </xf>
    <xf numFmtId="0" fontId="37" fillId="0" borderId="226" xfId="0" applyFont="1" applyBorder="1" applyAlignment="1">
      <alignment horizontal="left" vertical="center" wrapText="1"/>
    </xf>
    <xf numFmtId="0" fontId="37" fillId="0" borderId="227" xfId="0" applyFont="1" applyBorder="1" applyAlignment="1">
      <alignment horizontal="left" vertical="center" wrapText="1"/>
    </xf>
    <xf numFmtId="0" fontId="25" fillId="0" borderId="204" xfId="0" applyFont="1" applyBorder="1" applyAlignment="1">
      <alignment horizontal="left" vertical="center" wrapText="1"/>
    </xf>
    <xf numFmtId="0" fontId="25" fillId="0" borderId="205" xfId="0" applyFont="1" applyBorder="1" applyAlignment="1">
      <alignment vertical="center"/>
    </xf>
    <xf numFmtId="0" fontId="25" fillId="0" borderId="206" xfId="0" applyFont="1" applyBorder="1" applyAlignment="1">
      <alignment vertical="center"/>
    </xf>
    <xf numFmtId="0" fontId="25" fillId="0" borderId="207" xfId="0" applyFont="1" applyBorder="1" applyAlignment="1">
      <alignment horizontal="left" vertical="center" wrapText="1"/>
    </xf>
    <xf numFmtId="0" fontId="25" fillId="0" borderId="208" xfId="0" applyFont="1" applyBorder="1" applyAlignment="1">
      <alignment vertical="center"/>
    </xf>
    <xf numFmtId="0" fontId="25" fillId="0" borderId="217" xfId="0" applyFont="1" applyBorder="1" applyAlignment="1">
      <alignment vertical="center"/>
    </xf>
    <xf numFmtId="0" fontId="25" fillId="0" borderId="205" xfId="0" applyFont="1" applyBorder="1" applyAlignment="1">
      <alignment horizontal="left" vertical="center" wrapText="1"/>
    </xf>
    <xf numFmtId="0" fontId="25" fillId="0" borderId="206" xfId="0" applyFont="1" applyBorder="1" applyAlignment="1">
      <alignment horizontal="left" vertical="center" wrapText="1"/>
    </xf>
    <xf numFmtId="0" fontId="25" fillId="0" borderId="208" xfId="0" applyFont="1" applyBorder="1" applyAlignment="1">
      <alignment horizontal="left" vertical="center" wrapText="1"/>
    </xf>
    <xf numFmtId="0" fontId="25" fillId="0" borderId="217" xfId="0" applyFont="1" applyBorder="1" applyAlignment="1">
      <alignment horizontal="left" vertical="center" wrapText="1"/>
    </xf>
    <xf numFmtId="0" fontId="25" fillId="0" borderId="218" xfId="0" applyFont="1" applyBorder="1" applyAlignment="1">
      <alignment horizontal="left" vertical="center" wrapText="1"/>
    </xf>
    <xf numFmtId="0" fontId="37" fillId="0" borderId="207" xfId="0" applyFont="1" applyBorder="1" applyAlignment="1">
      <alignment horizontal="left" vertical="center" wrapText="1"/>
    </xf>
    <xf numFmtId="0" fontId="37" fillId="0" borderId="208" xfId="0" applyFont="1" applyBorder="1" applyAlignment="1">
      <alignment horizontal="left" vertical="center" wrapText="1"/>
    </xf>
    <xf numFmtId="0" fontId="37" fillId="0" borderId="213" xfId="0" applyFont="1" applyBorder="1" applyAlignment="1">
      <alignment horizontal="left" vertical="center" wrapText="1"/>
    </xf>
    <xf numFmtId="0" fontId="37" fillId="0" borderId="214" xfId="0" applyFont="1" applyBorder="1" applyAlignment="1">
      <alignment horizontal="left" vertical="center" wrapText="1"/>
    </xf>
    <xf numFmtId="0" fontId="25" fillId="0" borderId="215" xfId="0" applyFont="1" applyBorder="1" applyAlignment="1">
      <alignment horizontal="left" vertical="center" wrapText="1"/>
    </xf>
    <xf numFmtId="0" fontId="25" fillId="0" borderId="207" xfId="0" applyFont="1" applyBorder="1" applyAlignment="1">
      <alignment horizontal="left" vertical="center"/>
    </xf>
    <xf numFmtId="0" fontId="25" fillId="0" borderId="208" xfId="0" applyFont="1" applyBorder="1" applyAlignment="1">
      <alignment horizontal="left" vertical="center"/>
    </xf>
    <xf numFmtId="0" fontId="25" fillId="0" borderId="216" xfId="0" applyFont="1" applyBorder="1" applyAlignment="1">
      <alignment horizontal="left" vertical="center"/>
    </xf>
    <xf numFmtId="0" fontId="35" fillId="0" borderId="207" xfId="0" applyFont="1" applyBorder="1" applyAlignment="1">
      <alignment horizontal="left" vertical="center"/>
    </xf>
    <xf numFmtId="0" fontId="35" fillId="0" borderId="208" xfId="0" applyFont="1" applyBorder="1" applyAlignment="1">
      <alignment horizontal="left" vertical="center"/>
    </xf>
    <xf numFmtId="0" fontId="35" fillId="0" borderId="217" xfId="0" applyFont="1" applyBorder="1" applyAlignment="1">
      <alignment horizontal="left" vertical="center"/>
    </xf>
    <xf numFmtId="0" fontId="29" fillId="0" borderId="152" xfId="0" applyFont="1" applyBorder="1" applyAlignment="1">
      <alignment horizontal="center" vertical="center"/>
    </xf>
    <xf numFmtId="0" fontId="29" fillId="0" borderId="219" xfId="0" applyFont="1" applyBorder="1" applyAlignment="1">
      <alignment horizontal="center" vertical="center"/>
    </xf>
    <xf numFmtId="0" fontId="29" fillId="0" borderId="220" xfId="0" applyFont="1" applyBorder="1" applyAlignment="1">
      <alignment horizontal="center" vertical="center"/>
    </xf>
    <xf numFmtId="0" fontId="25" fillId="0" borderId="216" xfId="0" applyFont="1" applyBorder="1" applyAlignment="1">
      <alignment vertical="center"/>
    </xf>
    <xf numFmtId="0" fontId="37" fillId="0" borderId="221" xfId="0" applyFont="1" applyBorder="1" applyAlignment="1">
      <alignment horizontal="left" vertical="center" wrapText="1"/>
    </xf>
    <xf numFmtId="0" fontId="37" fillId="0" borderId="197" xfId="0" applyFont="1" applyBorder="1" applyAlignment="1">
      <alignment horizontal="left" vertical="center" wrapText="1"/>
    </xf>
    <xf numFmtId="0" fontId="37" fillId="0" borderId="198" xfId="0" applyFont="1" applyBorder="1" applyAlignment="1">
      <alignment horizontal="left" vertical="center" wrapText="1"/>
    </xf>
    <xf numFmtId="0" fontId="25" fillId="0" borderId="221" xfId="0" applyFont="1" applyBorder="1" applyAlignment="1">
      <alignment horizontal="left" vertical="center" wrapText="1"/>
    </xf>
    <xf numFmtId="0" fontId="25" fillId="0" borderId="197" xfId="0" applyFont="1" applyBorder="1" applyAlignment="1">
      <alignment horizontal="left" vertical="center" wrapText="1"/>
    </xf>
    <xf numFmtId="0" fontId="25" fillId="0" borderId="198" xfId="0" applyFont="1" applyBorder="1" applyAlignment="1">
      <alignment horizontal="left" vertical="center" wrapText="1"/>
    </xf>
    <xf numFmtId="0" fontId="25" fillId="0" borderId="226" xfId="0" applyFont="1" applyBorder="1" applyAlignment="1">
      <alignment horizontal="left" vertical="center" wrapText="1"/>
    </xf>
    <xf numFmtId="0" fontId="25" fillId="0" borderId="227" xfId="0" applyFont="1" applyBorder="1" applyAlignment="1">
      <alignment horizontal="left" vertical="center" wrapText="1"/>
    </xf>
    <xf numFmtId="0" fontId="25" fillId="0" borderId="208" xfId="0" applyFont="1" applyBorder="1" applyAlignment="1">
      <alignment vertical="center" wrapText="1"/>
    </xf>
    <xf numFmtId="0" fontId="25" fillId="0" borderId="216" xfId="0" applyFont="1" applyBorder="1" applyAlignment="1">
      <alignment vertical="center" wrapText="1"/>
    </xf>
    <xf numFmtId="0" fontId="25" fillId="0" borderId="205" xfId="0" applyFont="1" applyBorder="1" applyAlignment="1">
      <alignment vertical="center" wrapText="1"/>
    </xf>
    <xf numFmtId="0" fontId="25" fillId="0" borderId="215" xfId="0" applyFont="1" applyBorder="1" applyAlignment="1">
      <alignment vertical="center" wrapText="1"/>
    </xf>
    <xf numFmtId="0" fontId="25" fillId="0" borderId="143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left" vertical="center" wrapText="1"/>
    </xf>
    <xf numFmtId="0" fontId="25" fillId="0" borderId="119" xfId="0" applyFont="1" applyBorder="1" applyAlignment="1">
      <alignment horizontal="left" vertical="center" wrapText="1"/>
    </xf>
    <xf numFmtId="0" fontId="27" fillId="0" borderId="154" xfId="0" applyFont="1" applyBorder="1" applyAlignment="1">
      <alignment horizontal="center" vertical="center" wrapText="1"/>
    </xf>
    <xf numFmtId="0" fontId="27" fillId="0" borderId="222" xfId="0" applyFont="1" applyBorder="1" applyAlignment="1">
      <alignment horizontal="center" vertical="center" wrapText="1"/>
    </xf>
    <xf numFmtId="0" fontId="37" fillId="0" borderId="223" xfId="0" applyFont="1" applyBorder="1" applyAlignment="1">
      <alignment horizontal="left" vertical="center" wrapText="1"/>
    </xf>
    <xf numFmtId="0" fontId="37" fillId="0" borderId="224" xfId="0" applyFont="1" applyBorder="1" applyAlignment="1">
      <alignment horizontal="left" vertical="center" wrapText="1"/>
    </xf>
    <xf numFmtId="0" fontId="37" fillId="0" borderId="225" xfId="0" applyFont="1" applyBorder="1" applyAlignment="1">
      <alignment horizontal="left" vertical="center" wrapText="1"/>
    </xf>
    <xf numFmtId="0" fontId="25" fillId="0" borderId="132" xfId="0" applyFont="1" applyBorder="1" applyAlignment="1">
      <alignment horizontal="left" vertical="center" wrapText="1"/>
    </xf>
    <xf numFmtId="0" fontId="27" fillId="0" borderId="148" xfId="0" applyFont="1" applyBorder="1" applyAlignment="1">
      <alignment horizontal="center" vertical="center" wrapText="1"/>
    </xf>
    <xf numFmtId="0" fontId="27" fillId="0" borderId="127" xfId="0" applyFont="1" applyBorder="1" applyAlignment="1">
      <alignment horizontal="center" vertical="center" wrapText="1"/>
    </xf>
    <xf numFmtId="0" fontId="37" fillId="0" borderId="215" xfId="0" applyFont="1" applyBorder="1" applyAlignment="1">
      <alignment horizontal="left" vertical="center" wrapText="1"/>
    </xf>
    <xf numFmtId="0" fontId="37" fillId="0" borderId="204" xfId="0" applyFont="1" applyBorder="1" applyAlignment="1">
      <alignment horizontal="left" vertical="center"/>
    </xf>
    <xf numFmtId="0" fontId="37" fillId="0" borderId="205" xfId="0" applyFont="1" applyBorder="1" applyAlignment="1">
      <alignment horizontal="left" vertical="center"/>
    </xf>
    <xf numFmtId="0" fontId="37" fillId="0" borderId="206" xfId="0" applyFont="1" applyBorder="1" applyAlignment="1">
      <alignment horizontal="left" vertical="center"/>
    </xf>
    <xf numFmtId="0" fontId="26" fillId="0" borderId="204" xfId="0" applyFont="1" applyBorder="1" applyAlignment="1">
      <alignment horizontal="left" vertical="center" wrapText="1"/>
    </xf>
    <xf numFmtId="0" fontId="26" fillId="0" borderId="205" xfId="0" applyFont="1" applyBorder="1" applyAlignment="1">
      <alignment vertical="center"/>
    </xf>
    <xf numFmtId="0" fontId="26" fillId="0" borderId="206" xfId="0" applyFont="1" applyBorder="1" applyAlignment="1">
      <alignment vertical="center"/>
    </xf>
    <xf numFmtId="0" fontId="25" fillId="0" borderId="216" xfId="0" applyFont="1" applyBorder="1" applyAlignment="1">
      <alignment horizontal="left" vertical="center" wrapText="1"/>
    </xf>
    <xf numFmtId="0" fontId="37" fillId="0" borderId="207" xfId="0" applyFont="1" applyBorder="1" applyAlignment="1">
      <alignment horizontal="left" vertical="center"/>
    </xf>
    <xf numFmtId="0" fontId="37" fillId="0" borderId="208" xfId="0" applyFont="1" applyBorder="1" applyAlignment="1">
      <alignment horizontal="left" vertical="center"/>
    </xf>
    <xf numFmtId="0" fontId="37" fillId="0" borderId="216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 wrapText="1"/>
    </xf>
    <xf numFmtId="0" fontId="34" fillId="0" borderId="205" xfId="0" applyFont="1" applyBorder="1" applyAlignment="1">
      <alignment vertical="center"/>
    </xf>
    <xf numFmtId="0" fontId="34" fillId="0" borderId="206" xfId="0" applyFont="1" applyBorder="1" applyAlignment="1">
      <alignment vertical="center"/>
    </xf>
    <xf numFmtId="0" fontId="25" fillId="0" borderId="114" xfId="0" applyFont="1" applyBorder="1" applyAlignment="1" applyProtection="1">
      <alignment horizontal="center" wrapText="1"/>
    </xf>
    <xf numFmtId="0" fontId="26" fillId="0" borderId="53" xfId="0" applyFont="1" applyBorder="1" applyAlignment="1" applyProtection="1">
      <alignment horizontal="center" vertical="center" wrapText="1"/>
    </xf>
    <xf numFmtId="0" fontId="26" fillId="0" borderId="51" xfId="0" applyFont="1" applyBorder="1" applyAlignment="1" applyProtection="1">
      <alignment horizontal="center" vertical="center" wrapText="1"/>
    </xf>
    <xf numFmtId="0" fontId="25" fillId="0" borderId="53" xfId="0" applyFont="1" applyBorder="1" applyAlignment="1" applyProtection="1">
      <alignment horizontal="center" wrapText="1"/>
    </xf>
    <xf numFmtId="0" fontId="25" fillId="0" borderId="51" xfId="0" applyFont="1" applyBorder="1" applyAlignment="1" applyProtection="1">
      <alignment horizontal="center" wrapText="1"/>
    </xf>
    <xf numFmtId="0" fontId="25" fillId="0" borderId="53" xfId="0" applyFont="1" applyBorder="1" applyAlignment="1" applyProtection="1">
      <alignment horizontal="center" vertical="center" wrapText="1"/>
    </xf>
    <xf numFmtId="0" fontId="25" fillId="0" borderId="54" xfId="0" applyFont="1" applyBorder="1" applyAlignment="1" applyProtection="1">
      <alignment horizontal="center" vertical="center" wrapText="1"/>
    </xf>
    <xf numFmtId="0" fontId="25" fillId="0" borderId="51" xfId="0" applyFont="1" applyBorder="1" applyAlignment="1" applyProtection="1">
      <alignment horizontal="center" vertical="center" wrapText="1"/>
    </xf>
    <xf numFmtId="4" fontId="25" fillId="0" borderId="53" xfId="0" applyNumberFormat="1" applyFont="1" applyBorder="1" applyAlignment="1" applyProtection="1">
      <alignment horizontal="center" vertical="center" wrapText="1"/>
    </xf>
    <xf numFmtId="4" fontId="25" fillId="0" borderId="51" xfId="0" applyNumberFormat="1" applyFont="1" applyBorder="1" applyAlignment="1" applyProtection="1">
      <alignment horizontal="center" vertical="center" wrapText="1"/>
    </xf>
    <xf numFmtId="4" fontId="26" fillId="2" borderId="0" xfId="0" applyNumberFormat="1" applyFont="1" applyFill="1" applyBorder="1" applyAlignment="1"/>
    <xf numFmtId="4" fontId="26" fillId="2" borderId="47" xfId="0" applyNumberFormat="1" applyFont="1" applyFill="1" applyBorder="1" applyAlignment="1"/>
  </cellXfs>
  <cellStyles count="4">
    <cellStyle name="normální" xfId="0" builtinId="0"/>
    <cellStyle name="normální 2" xfId="1"/>
    <cellStyle name="normální_čerpání fondů" xfId="2"/>
    <cellStyle name="normální_List1" xfId="3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workbookViewId="0">
      <selection activeCell="A23" sqref="A23:F23"/>
    </sheetView>
  </sheetViews>
  <sheetFormatPr defaultRowHeight="12"/>
  <cols>
    <col min="1" max="1" width="35.7109375" style="3" customWidth="1"/>
    <col min="2" max="5" width="13.7109375" style="3" customWidth="1"/>
    <col min="6" max="6" width="13.7109375" style="6" customWidth="1"/>
    <col min="7" max="16384" width="9.140625" style="3"/>
  </cols>
  <sheetData>
    <row r="1" spans="1:6">
      <c r="A1" s="1" t="s">
        <v>25</v>
      </c>
      <c r="B1" s="2"/>
      <c r="C1" s="2"/>
      <c r="D1" s="2"/>
      <c r="F1" s="4" t="s">
        <v>24</v>
      </c>
    </row>
    <row r="2" spans="1:6" ht="12.75">
      <c r="A2" s="1" t="s">
        <v>20</v>
      </c>
      <c r="B2" s="5"/>
      <c r="C2" s="5"/>
      <c r="D2" s="5"/>
      <c r="F2" s="78" t="s">
        <v>151</v>
      </c>
    </row>
    <row r="3" spans="1:6" ht="12.75">
      <c r="A3" s="1"/>
      <c r="B3" s="5"/>
      <c r="C3" s="5"/>
      <c r="D3" s="5"/>
      <c r="F3" s="1"/>
    </row>
    <row r="4" spans="1:6" ht="12.75">
      <c r="A4" s="1"/>
      <c r="B4" s="5"/>
      <c r="C4" s="5"/>
      <c r="D4" s="5"/>
      <c r="F4" s="1"/>
    </row>
    <row r="6" spans="1:6" ht="18">
      <c r="A6" s="7" t="s">
        <v>119</v>
      </c>
    </row>
    <row r="7" spans="1:6" ht="12.75" thickBot="1">
      <c r="E7" s="676" t="s">
        <v>0</v>
      </c>
      <c r="F7" s="676"/>
    </row>
    <row r="8" spans="1:6" ht="37.5" customHeight="1" thickTop="1" thickBot="1">
      <c r="A8" s="8"/>
      <c r="B8" s="9" t="s">
        <v>120</v>
      </c>
      <c r="C8" s="10" t="s">
        <v>146</v>
      </c>
      <c r="D8" s="10" t="s">
        <v>121</v>
      </c>
      <c r="E8" s="10" t="s">
        <v>147</v>
      </c>
      <c r="F8" s="11" t="s">
        <v>122</v>
      </c>
    </row>
    <row r="9" spans="1:6" s="15" customFormat="1" ht="30" customHeight="1" thickBot="1">
      <c r="A9" s="12" t="s">
        <v>123</v>
      </c>
      <c r="B9" s="13">
        <f>B10+B14</f>
        <v>0</v>
      </c>
      <c r="C9" s="13">
        <f>C10+C14</f>
        <v>0</v>
      </c>
      <c r="D9" s="14">
        <f>D10+D14</f>
        <v>0</v>
      </c>
      <c r="E9" s="14">
        <f>E10+E14</f>
        <v>0</v>
      </c>
      <c r="F9" s="92">
        <f>F10+F14</f>
        <v>0</v>
      </c>
    </row>
    <row r="10" spans="1:6" s="15" customFormat="1" ht="27.95" customHeight="1" thickTop="1">
      <c r="A10" s="16" t="s">
        <v>124</v>
      </c>
      <c r="B10" s="17">
        <f>B12+B13</f>
        <v>0</v>
      </c>
      <c r="C10" s="17">
        <f>C12+C13</f>
        <v>0</v>
      </c>
      <c r="D10" s="17">
        <f>D12+D13</f>
        <v>0</v>
      </c>
      <c r="E10" s="81">
        <f>E12+E13</f>
        <v>0</v>
      </c>
      <c r="F10" s="91">
        <f>F12+F13</f>
        <v>0</v>
      </c>
    </row>
    <row r="11" spans="1:6" ht="12" customHeight="1">
      <c r="A11" s="18" t="s">
        <v>125</v>
      </c>
      <c r="B11" s="19"/>
      <c r="C11" s="19"/>
      <c r="D11" s="20"/>
      <c r="E11" s="82"/>
      <c r="F11" s="83"/>
    </row>
    <row r="12" spans="1:6" ht="15.75" customHeight="1">
      <c r="A12" s="21" t="s">
        <v>126</v>
      </c>
      <c r="B12" s="22">
        <v>0</v>
      </c>
      <c r="C12" s="22">
        <v>0</v>
      </c>
      <c r="D12" s="23">
        <v>0</v>
      </c>
      <c r="E12" s="84">
        <v>0</v>
      </c>
      <c r="F12" s="85">
        <f>E12-D12</f>
        <v>0</v>
      </c>
    </row>
    <row r="13" spans="1:6" ht="15.75" customHeight="1" thickBot="1">
      <c r="A13" s="24" t="s">
        <v>149</v>
      </c>
      <c r="B13" s="25">
        <v>0</v>
      </c>
      <c r="C13" s="25">
        <v>0</v>
      </c>
      <c r="D13" s="26">
        <v>0</v>
      </c>
      <c r="E13" s="86">
        <v>0</v>
      </c>
      <c r="F13" s="87">
        <f>E13-D13</f>
        <v>0</v>
      </c>
    </row>
    <row r="14" spans="1:6" s="15" customFormat="1" ht="27.95" customHeight="1">
      <c r="A14" s="27" t="s">
        <v>127</v>
      </c>
      <c r="B14" s="28">
        <f>B16+B17</f>
        <v>0</v>
      </c>
      <c r="C14" s="28">
        <f>C16+C17</f>
        <v>0</v>
      </c>
      <c r="D14" s="29">
        <v>0</v>
      </c>
      <c r="E14" s="29">
        <f>E16+E17</f>
        <v>0</v>
      </c>
      <c r="F14" s="90">
        <f>E14-D14</f>
        <v>0</v>
      </c>
    </row>
    <row r="15" spans="1:6" ht="12" customHeight="1">
      <c r="A15" s="30" t="s">
        <v>128</v>
      </c>
      <c r="B15" s="31"/>
      <c r="C15" s="31"/>
      <c r="D15" s="32"/>
      <c r="E15" s="31"/>
      <c r="F15" s="33"/>
    </row>
    <row r="16" spans="1:6" ht="15.75" customHeight="1">
      <c r="A16" s="34" t="s">
        <v>129</v>
      </c>
      <c r="B16" s="35">
        <v>0</v>
      </c>
      <c r="C16" s="35">
        <v>0</v>
      </c>
      <c r="D16" s="36">
        <v>0</v>
      </c>
      <c r="E16" s="37">
        <v>0</v>
      </c>
      <c r="F16" s="88">
        <f t="shared" ref="F16:F21" si="0">E16-D16</f>
        <v>0</v>
      </c>
    </row>
    <row r="17" spans="1:10" ht="15.75" customHeight="1" thickBot="1">
      <c r="A17" s="38" t="s">
        <v>148</v>
      </c>
      <c r="B17" s="39">
        <v>0</v>
      </c>
      <c r="C17" s="39">
        <v>0</v>
      </c>
      <c r="D17" s="79">
        <v>0</v>
      </c>
      <c r="E17" s="80">
        <v>0</v>
      </c>
      <c r="F17" s="89">
        <f t="shared" si="0"/>
        <v>0</v>
      </c>
    </row>
    <row r="18" spans="1:10" ht="27.95" customHeight="1" thickBot="1">
      <c r="A18" s="40" t="s">
        <v>130</v>
      </c>
      <c r="B18" s="41">
        <v>0</v>
      </c>
      <c r="C18" s="41">
        <v>0</v>
      </c>
      <c r="D18" s="42">
        <v>0</v>
      </c>
      <c r="E18" s="41">
        <v>0</v>
      </c>
      <c r="F18" s="43">
        <f t="shared" si="0"/>
        <v>0</v>
      </c>
    </row>
    <row r="19" spans="1:10" s="15" customFormat="1" ht="27.95" customHeight="1" thickBot="1">
      <c r="A19" s="40" t="s">
        <v>131</v>
      </c>
      <c r="B19" s="41">
        <v>0</v>
      </c>
      <c r="C19" s="41">
        <v>0</v>
      </c>
      <c r="D19" s="44" t="s">
        <v>53</v>
      </c>
      <c r="E19" s="41">
        <v>0</v>
      </c>
      <c r="F19" s="45">
        <f>E19-C19</f>
        <v>0</v>
      </c>
    </row>
    <row r="20" spans="1:10" s="15" customFormat="1" ht="27.95" customHeight="1" thickBot="1">
      <c r="A20" s="40" t="s">
        <v>132</v>
      </c>
      <c r="B20" s="41">
        <v>0</v>
      </c>
      <c r="C20" s="41">
        <v>0</v>
      </c>
      <c r="D20" s="46">
        <v>0</v>
      </c>
      <c r="E20" s="47">
        <v>0</v>
      </c>
      <c r="F20" s="48">
        <f t="shared" si="0"/>
        <v>0</v>
      </c>
    </row>
    <row r="21" spans="1:10" s="15" customFormat="1" ht="27.95" customHeight="1" thickBot="1">
      <c r="A21" s="40" t="s">
        <v>133</v>
      </c>
      <c r="B21" s="42">
        <v>0</v>
      </c>
      <c r="C21" s="41">
        <v>0</v>
      </c>
      <c r="D21" s="46">
        <v>0</v>
      </c>
      <c r="E21" s="47">
        <v>0</v>
      </c>
      <c r="F21" s="48">
        <f t="shared" si="0"/>
        <v>0</v>
      </c>
    </row>
    <row r="22" spans="1:10" s="15" customFormat="1" ht="27.95" customHeight="1" thickBot="1">
      <c r="A22" s="40" t="s">
        <v>150</v>
      </c>
      <c r="B22" s="41">
        <v>0</v>
      </c>
      <c r="C22" s="41">
        <v>0</v>
      </c>
      <c r="D22" s="46">
        <v>0</v>
      </c>
      <c r="E22" s="47">
        <v>0</v>
      </c>
      <c r="F22" s="48">
        <f>E22-D22</f>
        <v>0</v>
      </c>
    </row>
    <row r="23" spans="1:10" s="15" customFormat="1" ht="27" customHeight="1" thickBot="1">
      <c r="A23" s="677" t="s">
        <v>134</v>
      </c>
      <c r="B23" s="678"/>
      <c r="C23" s="678"/>
      <c r="D23" s="678"/>
      <c r="E23" s="678"/>
      <c r="F23" s="679"/>
    </row>
    <row r="24" spans="1:10" ht="27.95" customHeight="1">
      <c r="A24" s="49" t="s">
        <v>135</v>
      </c>
      <c r="B24" s="50">
        <v>0</v>
      </c>
      <c r="C24" s="50">
        <v>0</v>
      </c>
      <c r="D24" s="51" t="s">
        <v>53</v>
      </c>
      <c r="E24" s="50">
        <v>0</v>
      </c>
      <c r="F24" s="52">
        <f>E24-C24</f>
        <v>0</v>
      </c>
    </row>
    <row r="25" spans="1:10" ht="12" customHeight="1">
      <c r="A25" s="53" t="s">
        <v>136</v>
      </c>
      <c r="B25" s="54"/>
      <c r="C25" s="54"/>
      <c r="D25" s="55"/>
      <c r="E25" s="54"/>
      <c r="F25" s="56"/>
    </row>
    <row r="26" spans="1:10" ht="14.25" customHeight="1" thickBot="1">
      <c r="A26" s="57" t="s">
        <v>137</v>
      </c>
      <c r="B26" s="54">
        <v>0</v>
      </c>
      <c r="C26" s="54">
        <v>0</v>
      </c>
      <c r="D26" s="55" t="s">
        <v>53</v>
      </c>
      <c r="E26" s="54">
        <v>0</v>
      </c>
      <c r="F26" s="56">
        <f>E26-C26</f>
        <v>0</v>
      </c>
    </row>
    <row r="27" spans="1:10" ht="27.95" customHeight="1">
      <c r="A27" s="27" t="s">
        <v>138</v>
      </c>
      <c r="B27" s="28">
        <v>0</v>
      </c>
      <c r="C27" s="28">
        <v>0</v>
      </c>
      <c r="D27" s="51" t="s">
        <v>53</v>
      </c>
      <c r="E27" s="28">
        <v>0</v>
      </c>
      <c r="F27" s="58">
        <f>E27-C27</f>
        <v>0</v>
      </c>
    </row>
    <row r="28" spans="1:10" ht="12" customHeight="1">
      <c r="A28" s="53" t="s">
        <v>136</v>
      </c>
      <c r="B28" s="54"/>
      <c r="C28" s="54"/>
      <c r="D28" s="55"/>
      <c r="E28" s="54"/>
      <c r="F28" s="56"/>
    </row>
    <row r="29" spans="1:10" ht="15.75" customHeight="1" thickBot="1">
      <c r="A29" s="59" t="s">
        <v>139</v>
      </c>
      <c r="B29" s="60">
        <v>0</v>
      </c>
      <c r="C29" s="60">
        <v>0</v>
      </c>
      <c r="D29" s="61" t="s">
        <v>53</v>
      </c>
      <c r="E29" s="60">
        <v>0</v>
      </c>
      <c r="F29" s="62">
        <f>E29-C29</f>
        <v>0</v>
      </c>
    </row>
    <row r="30" spans="1:10" ht="14.25" hidden="1" customHeight="1">
      <c r="A30" s="63" t="s">
        <v>140</v>
      </c>
      <c r="B30" s="64">
        <v>1</v>
      </c>
      <c r="C30" s="64">
        <v>1</v>
      </c>
      <c r="D30" s="65" t="s">
        <v>53</v>
      </c>
      <c r="E30" s="64">
        <v>1</v>
      </c>
      <c r="F30" s="66"/>
      <c r="J30" s="6"/>
    </row>
    <row r="31" spans="1:10" ht="27.95" customHeight="1" thickBot="1">
      <c r="A31" s="680" t="s">
        <v>141</v>
      </c>
      <c r="B31" s="681"/>
      <c r="C31" s="681"/>
      <c r="D31" s="681"/>
      <c r="E31" s="681"/>
      <c r="F31" s="682"/>
    </row>
    <row r="32" spans="1:10" s="15" customFormat="1" ht="27.95" customHeight="1" thickBot="1">
      <c r="A32" s="27" t="s">
        <v>142</v>
      </c>
      <c r="B32" s="28">
        <f>B33+B34</f>
        <v>0</v>
      </c>
      <c r="C32" s="28">
        <f>C33+C34</f>
        <v>0</v>
      </c>
      <c r="D32" s="28">
        <f>D33+D34</f>
        <v>0</v>
      </c>
      <c r="E32" s="29">
        <f>E33+E34</f>
        <v>0</v>
      </c>
      <c r="F32" s="67">
        <f>F33+F34</f>
        <v>0</v>
      </c>
    </row>
    <row r="33" spans="1:6" s="15" customFormat="1" ht="27.95" customHeight="1">
      <c r="A33" s="68" t="s">
        <v>143</v>
      </c>
      <c r="B33" s="69">
        <v>0</v>
      </c>
      <c r="C33" s="69">
        <v>0</v>
      </c>
      <c r="D33" s="69">
        <v>0</v>
      </c>
      <c r="E33" s="70">
        <v>0</v>
      </c>
      <c r="F33" s="71">
        <f>E33-D33</f>
        <v>0</v>
      </c>
    </row>
    <row r="34" spans="1:6" s="15" customFormat="1" ht="27.95" customHeight="1" thickBot="1">
      <c r="A34" s="72" t="s">
        <v>144</v>
      </c>
      <c r="B34" s="73">
        <v>0</v>
      </c>
      <c r="C34" s="73">
        <v>0</v>
      </c>
      <c r="D34" s="73">
        <v>0</v>
      </c>
      <c r="E34" s="74">
        <v>0</v>
      </c>
      <c r="F34" s="75">
        <f>E34-D34</f>
        <v>0</v>
      </c>
    </row>
    <row r="35" spans="1:6" ht="12.75" thickTop="1">
      <c r="A35" s="3" t="s">
        <v>145</v>
      </c>
    </row>
    <row r="40" spans="1:6" ht="12.75">
      <c r="A40" s="76" t="s">
        <v>1</v>
      </c>
      <c r="B40" s="77"/>
      <c r="C40" s="77"/>
      <c r="D40" s="76" t="s">
        <v>2</v>
      </c>
    </row>
    <row r="41" spans="1:6" ht="12.75">
      <c r="A41" s="76" t="s">
        <v>3</v>
      </c>
      <c r="B41" s="77"/>
      <c r="C41" s="77"/>
      <c r="D41" s="76" t="s">
        <v>4</v>
      </c>
    </row>
    <row r="42" spans="1:6" ht="12.75">
      <c r="A42" s="76" t="s">
        <v>5</v>
      </c>
      <c r="B42" s="77"/>
      <c r="C42" s="77"/>
      <c r="D42" s="77"/>
    </row>
  </sheetData>
  <mergeCells count="3">
    <mergeCell ref="E7:F7"/>
    <mergeCell ref="A23:F23"/>
    <mergeCell ref="A31:F31"/>
  </mergeCells>
  <phoneticPr fontId="1" type="noConversion"/>
  <pageMargins left="0.78740157499999996" right="0.78740157499999996" top="0.984251969" bottom="0.984251969" header="0.4921259845" footer="0.4921259845"/>
  <pageSetup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6"/>
  <sheetViews>
    <sheetView zoomScaleNormal="100" workbookViewId="0">
      <selection activeCell="H56" sqref="H56:N56"/>
    </sheetView>
  </sheetViews>
  <sheetFormatPr defaultRowHeight="15"/>
  <cols>
    <col min="1" max="1" width="9.140625" style="96"/>
    <col min="2" max="2" width="46.42578125" style="96" customWidth="1"/>
    <col min="3" max="7" width="9.7109375" style="96" customWidth="1"/>
    <col min="8" max="8" width="22.85546875" style="96" customWidth="1"/>
    <col min="9" max="14" width="12.7109375" style="96" customWidth="1"/>
    <col min="15" max="16384" width="9.140625" style="96"/>
  </cols>
  <sheetData>
    <row r="1" spans="1:14" ht="12.75" customHeight="1">
      <c r="A1" s="832" t="s">
        <v>354</v>
      </c>
      <c r="B1" s="833"/>
      <c r="C1" s="420"/>
      <c r="D1" s="420"/>
      <c r="E1" s="420"/>
      <c r="F1" s="420"/>
      <c r="G1" s="421"/>
      <c r="H1" s="421"/>
      <c r="I1" s="421"/>
      <c r="J1" s="421"/>
      <c r="K1" s="422"/>
      <c r="L1" s="422"/>
      <c r="M1" s="422"/>
      <c r="N1" s="422" t="s">
        <v>341</v>
      </c>
    </row>
    <row r="2" spans="1:14" ht="12.75" customHeight="1">
      <c r="A2" s="832" t="s">
        <v>351</v>
      </c>
      <c r="B2" s="832"/>
      <c r="C2" s="423"/>
      <c r="D2" s="423"/>
      <c r="E2" s="423"/>
      <c r="F2" s="423"/>
      <c r="G2" s="421"/>
      <c r="H2" s="421"/>
      <c r="I2" s="421"/>
      <c r="J2" s="421"/>
      <c r="K2" s="422"/>
      <c r="L2" s="422"/>
      <c r="M2" s="422"/>
      <c r="N2" s="422" t="s">
        <v>205</v>
      </c>
    </row>
    <row r="3" spans="1:14" ht="12.75" customHeight="1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2"/>
      <c r="L3" s="422"/>
      <c r="M3" s="422"/>
      <c r="N3" s="421"/>
    </row>
    <row r="4" spans="1:14" ht="15.75">
      <c r="A4" s="592" t="s">
        <v>313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</row>
    <row r="5" spans="1:14">
      <c r="A5" s="424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</row>
    <row r="6" spans="1:14" ht="15.75" thickBot="1">
      <c r="A6" s="425"/>
      <c r="B6" s="425"/>
      <c r="C6" s="425"/>
      <c r="D6" s="834" t="s">
        <v>73</v>
      </c>
      <c r="E6" s="834"/>
      <c r="F6" s="835" t="s">
        <v>211</v>
      </c>
      <c r="G6" s="835"/>
      <c r="H6" s="835"/>
      <c r="I6" s="835"/>
      <c r="J6" s="835"/>
      <c r="K6" s="835"/>
      <c r="L6" s="835"/>
      <c r="M6" s="835"/>
      <c r="N6" s="835"/>
    </row>
    <row r="7" spans="1:14">
      <c r="A7" s="836" t="s">
        <v>69</v>
      </c>
      <c r="B7" s="838" t="s">
        <v>212</v>
      </c>
      <c r="C7" s="840" t="s">
        <v>70</v>
      </c>
      <c r="D7" s="840" t="s">
        <v>81</v>
      </c>
      <c r="E7" s="840" t="s">
        <v>222</v>
      </c>
      <c r="F7" s="845" t="s">
        <v>223</v>
      </c>
      <c r="G7" s="847" t="s">
        <v>82</v>
      </c>
      <c r="H7" s="849" t="s">
        <v>74</v>
      </c>
      <c r="I7" s="844" t="s">
        <v>314</v>
      </c>
      <c r="J7" s="844"/>
      <c r="K7" s="842">
        <v>2015</v>
      </c>
      <c r="L7" s="843"/>
      <c r="M7" s="642">
        <v>2016</v>
      </c>
      <c r="N7" s="643" t="s">
        <v>315</v>
      </c>
    </row>
    <row r="8" spans="1:14" ht="21" customHeight="1">
      <c r="A8" s="837"/>
      <c r="B8" s="839"/>
      <c r="C8" s="841"/>
      <c r="D8" s="841"/>
      <c r="E8" s="841"/>
      <c r="F8" s="846"/>
      <c r="G8" s="848"/>
      <c r="H8" s="850"/>
      <c r="I8" s="644" t="s">
        <v>224</v>
      </c>
      <c r="J8" s="645" t="s">
        <v>225</v>
      </c>
      <c r="K8" s="646" t="s">
        <v>224</v>
      </c>
      <c r="L8" s="647" t="s">
        <v>225</v>
      </c>
      <c r="M8" s="648" t="s">
        <v>224</v>
      </c>
      <c r="N8" s="649" t="s">
        <v>224</v>
      </c>
    </row>
    <row r="9" spans="1:14" ht="15.75" thickBot="1">
      <c r="A9" s="853" t="s">
        <v>226</v>
      </c>
      <c r="B9" s="854"/>
      <c r="C9" s="650">
        <v>1</v>
      </c>
      <c r="D9" s="651">
        <v>2</v>
      </c>
      <c r="E9" s="651">
        <v>3</v>
      </c>
      <c r="F9" s="652">
        <v>4</v>
      </c>
      <c r="G9" s="653">
        <v>5</v>
      </c>
      <c r="H9" s="654">
        <v>6</v>
      </c>
      <c r="I9" s="655">
        <v>7</v>
      </c>
      <c r="J9" s="653">
        <v>8</v>
      </c>
      <c r="K9" s="656">
        <v>9</v>
      </c>
      <c r="L9" s="657">
        <v>10</v>
      </c>
      <c r="M9" s="650">
        <v>11</v>
      </c>
      <c r="N9" s="658">
        <v>12</v>
      </c>
    </row>
    <row r="10" spans="1:14" ht="20.100000000000001" customHeight="1">
      <c r="A10" s="855" t="s">
        <v>71</v>
      </c>
      <c r="B10" s="857"/>
      <c r="C10" s="859"/>
      <c r="D10" s="859"/>
      <c r="E10" s="859">
        <f>(I28+K28+M28+N28)/1000</f>
        <v>0</v>
      </c>
      <c r="F10" s="861">
        <f>(J28+L28)/1000</f>
        <v>0</v>
      </c>
      <c r="G10" s="851" t="e">
        <f>F10/E10</f>
        <v>#DIV/0!</v>
      </c>
      <c r="H10" s="659" t="s">
        <v>227</v>
      </c>
      <c r="I10" s="593"/>
      <c r="J10" s="426"/>
      <c r="K10" s="594"/>
      <c r="L10" s="427"/>
      <c r="M10" s="428"/>
      <c r="N10" s="429"/>
    </row>
    <row r="11" spans="1:14" ht="20.100000000000001" customHeight="1">
      <c r="A11" s="855"/>
      <c r="B11" s="857"/>
      <c r="C11" s="859"/>
      <c r="D11" s="859"/>
      <c r="E11" s="859"/>
      <c r="F11" s="861"/>
      <c r="G11" s="851"/>
      <c r="H11" s="659" t="s">
        <v>228</v>
      </c>
      <c r="I11" s="593"/>
      <c r="J11" s="426"/>
      <c r="K11" s="594"/>
      <c r="L11" s="427"/>
      <c r="M11" s="428"/>
      <c r="N11" s="429"/>
    </row>
    <row r="12" spans="1:14" ht="20.100000000000001" customHeight="1">
      <c r="A12" s="855"/>
      <c r="B12" s="857"/>
      <c r="C12" s="859"/>
      <c r="D12" s="859"/>
      <c r="E12" s="859"/>
      <c r="F12" s="861"/>
      <c r="G12" s="851"/>
      <c r="H12" s="659" t="s">
        <v>229</v>
      </c>
      <c r="I12" s="593"/>
      <c r="J12" s="426"/>
      <c r="K12" s="594"/>
      <c r="L12" s="427"/>
      <c r="M12" s="428"/>
      <c r="N12" s="429"/>
    </row>
    <row r="13" spans="1:14" ht="20.100000000000001" customHeight="1">
      <c r="A13" s="855"/>
      <c r="B13" s="857"/>
      <c r="C13" s="859"/>
      <c r="D13" s="859"/>
      <c r="E13" s="859"/>
      <c r="F13" s="861"/>
      <c r="G13" s="851"/>
      <c r="H13" s="660" t="s">
        <v>230</v>
      </c>
      <c r="I13" s="593"/>
      <c r="J13" s="426"/>
      <c r="K13" s="594"/>
      <c r="L13" s="427"/>
      <c r="M13" s="428"/>
      <c r="N13" s="429"/>
    </row>
    <row r="14" spans="1:14" ht="20.100000000000001" customHeight="1">
      <c r="A14" s="855"/>
      <c r="B14" s="857"/>
      <c r="C14" s="859"/>
      <c r="D14" s="859"/>
      <c r="E14" s="859"/>
      <c r="F14" s="861"/>
      <c r="G14" s="851"/>
      <c r="H14" s="660" t="s">
        <v>231</v>
      </c>
      <c r="I14" s="595"/>
      <c r="J14" s="430"/>
      <c r="K14" s="596"/>
      <c r="L14" s="431"/>
      <c r="M14" s="432"/>
      <c r="N14" s="433"/>
    </row>
    <row r="15" spans="1:14" ht="20.100000000000001" customHeight="1">
      <c r="A15" s="855"/>
      <c r="B15" s="857"/>
      <c r="C15" s="859"/>
      <c r="D15" s="859"/>
      <c r="E15" s="859"/>
      <c r="F15" s="861"/>
      <c r="G15" s="851"/>
      <c r="H15" s="660" t="s">
        <v>273</v>
      </c>
      <c r="I15" s="434"/>
      <c r="J15" s="435"/>
      <c r="K15" s="436"/>
      <c r="L15" s="437"/>
      <c r="M15" s="438"/>
      <c r="N15" s="439"/>
    </row>
    <row r="16" spans="1:14" ht="20.100000000000001" customHeight="1">
      <c r="A16" s="855"/>
      <c r="B16" s="857"/>
      <c r="C16" s="859"/>
      <c r="D16" s="859"/>
      <c r="E16" s="859"/>
      <c r="F16" s="861"/>
      <c r="G16" s="851"/>
      <c r="H16" s="660" t="s">
        <v>255</v>
      </c>
      <c r="I16" s="434"/>
      <c r="J16" s="435"/>
      <c r="K16" s="436"/>
      <c r="L16" s="437"/>
      <c r="M16" s="438"/>
      <c r="N16" s="439"/>
    </row>
    <row r="17" spans="1:14" ht="20.100000000000001" customHeight="1">
      <c r="A17" s="855"/>
      <c r="B17" s="857"/>
      <c r="C17" s="859"/>
      <c r="D17" s="859"/>
      <c r="E17" s="859"/>
      <c r="F17" s="861"/>
      <c r="G17" s="851"/>
      <c r="H17" s="660" t="s">
        <v>213</v>
      </c>
      <c r="I17" s="434"/>
      <c r="J17" s="435"/>
      <c r="K17" s="436"/>
      <c r="L17" s="437"/>
      <c r="M17" s="438"/>
      <c r="N17" s="439"/>
    </row>
    <row r="18" spans="1:14" ht="20.100000000000001" customHeight="1">
      <c r="A18" s="855"/>
      <c r="B18" s="857"/>
      <c r="C18" s="859"/>
      <c r="D18" s="859"/>
      <c r="E18" s="859"/>
      <c r="F18" s="861"/>
      <c r="G18" s="851"/>
      <c r="H18" s="661" t="s">
        <v>214</v>
      </c>
      <c r="I18" s="434"/>
      <c r="J18" s="435"/>
      <c r="K18" s="436"/>
      <c r="L18" s="437"/>
      <c r="M18" s="438"/>
      <c r="N18" s="439"/>
    </row>
    <row r="19" spans="1:14" ht="20.100000000000001" customHeight="1">
      <c r="A19" s="855"/>
      <c r="B19" s="857"/>
      <c r="C19" s="859"/>
      <c r="D19" s="859"/>
      <c r="E19" s="859"/>
      <c r="F19" s="861"/>
      <c r="G19" s="851"/>
      <c r="H19" s="660" t="s">
        <v>232</v>
      </c>
      <c r="I19" s="434"/>
      <c r="J19" s="435"/>
      <c r="K19" s="436"/>
      <c r="L19" s="437"/>
      <c r="M19" s="438"/>
      <c r="N19" s="439"/>
    </row>
    <row r="20" spans="1:14" ht="20.100000000000001" customHeight="1">
      <c r="A20" s="855"/>
      <c r="B20" s="857"/>
      <c r="C20" s="859"/>
      <c r="D20" s="859"/>
      <c r="E20" s="859"/>
      <c r="F20" s="861"/>
      <c r="G20" s="851"/>
      <c r="H20" s="660" t="s">
        <v>233</v>
      </c>
      <c r="I20" s="434"/>
      <c r="J20" s="435"/>
      <c r="K20" s="436"/>
      <c r="L20" s="437"/>
      <c r="M20" s="438"/>
      <c r="N20" s="439"/>
    </row>
    <row r="21" spans="1:14" ht="20.100000000000001" customHeight="1">
      <c r="A21" s="855"/>
      <c r="B21" s="857"/>
      <c r="C21" s="859"/>
      <c r="D21" s="859"/>
      <c r="E21" s="859"/>
      <c r="F21" s="861"/>
      <c r="G21" s="851"/>
      <c r="H21" s="660" t="s">
        <v>234</v>
      </c>
      <c r="I21" s="434"/>
      <c r="J21" s="435"/>
      <c r="K21" s="436"/>
      <c r="L21" s="437"/>
      <c r="M21" s="438"/>
      <c r="N21" s="439"/>
    </row>
    <row r="22" spans="1:14" ht="20.100000000000001" customHeight="1">
      <c r="A22" s="855"/>
      <c r="B22" s="857"/>
      <c r="C22" s="859"/>
      <c r="D22" s="859"/>
      <c r="E22" s="859"/>
      <c r="F22" s="861"/>
      <c r="G22" s="851"/>
      <c r="H22" s="660" t="s">
        <v>235</v>
      </c>
      <c r="I22" s="434"/>
      <c r="J22" s="435"/>
      <c r="K22" s="436"/>
      <c r="L22" s="437"/>
      <c r="M22" s="438"/>
      <c r="N22" s="439"/>
    </row>
    <row r="23" spans="1:14" ht="20.100000000000001" customHeight="1">
      <c r="A23" s="855"/>
      <c r="B23" s="857"/>
      <c r="C23" s="859"/>
      <c r="D23" s="859"/>
      <c r="E23" s="859"/>
      <c r="F23" s="861"/>
      <c r="G23" s="851"/>
      <c r="H23" s="660" t="s">
        <v>236</v>
      </c>
      <c r="I23" s="434"/>
      <c r="J23" s="435"/>
      <c r="K23" s="436"/>
      <c r="L23" s="437"/>
      <c r="M23" s="438"/>
      <c r="N23" s="439"/>
    </row>
    <row r="24" spans="1:14" ht="20.100000000000001" customHeight="1">
      <c r="A24" s="855"/>
      <c r="B24" s="857"/>
      <c r="C24" s="859"/>
      <c r="D24" s="859"/>
      <c r="E24" s="859"/>
      <c r="F24" s="861"/>
      <c r="G24" s="851"/>
      <c r="H24" s="660" t="s">
        <v>237</v>
      </c>
      <c r="I24" s="434"/>
      <c r="J24" s="435"/>
      <c r="K24" s="436"/>
      <c r="L24" s="437"/>
      <c r="M24" s="438"/>
      <c r="N24" s="439"/>
    </row>
    <row r="25" spans="1:14" ht="20.100000000000001" customHeight="1">
      <c r="A25" s="855"/>
      <c r="B25" s="857"/>
      <c r="C25" s="859"/>
      <c r="D25" s="859"/>
      <c r="E25" s="859"/>
      <c r="F25" s="861"/>
      <c r="G25" s="851"/>
      <c r="H25" s="660" t="s">
        <v>238</v>
      </c>
      <c r="I25" s="434"/>
      <c r="J25" s="435"/>
      <c r="K25" s="436"/>
      <c r="L25" s="437"/>
      <c r="M25" s="438"/>
      <c r="N25" s="439"/>
    </row>
    <row r="26" spans="1:14" ht="20.100000000000001" customHeight="1">
      <c r="A26" s="855"/>
      <c r="B26" s="857"/>
      <c r="C26" s="859"/>
      <c r="D26" s="859"/>
      <c r="E26" s="859"/>
      <c r="F26" s="861"/>
      <c r="G26" s="851"/>
      <c r="H26" s="660" t="s">
        <v>274</v>
      </c>
      <c r="I26" s="434"/>
      <c r="J26" s="435"/>
      <c r="K26" s="436"/>
      <c r="L26" s="437"/>
      <c r="M26" s="438"/>
      <c r="N26" s="439"/>
    </row>
    <row r="27" spans="1:14" ht="20.100000000000001" customHeight="1">
      <c r="A27" s="856"/>
      <c r="B27" s="858"/>
      <c r="C27" s="860"/>
      <c r="D27" s="860"/>
      <c r="E27" s="860"/>
      <c r="F27" s="862"/>
      <c r="G27" s="852"/>
      <c r="H27" s="660" t="s">
        <v>275</v>
      </c>
      <c r="I27" s="434"/>
      <c r="J27" s="435"/>
      <c r="K27" s="436"/>
      <c r="L27" s="437"/>
      <c r="M27" s="438"/>
      <c r="N27" s="439"/>
    </row>
    <row r="28" spans="1:14" ht="20.100000000000001" customHeight="1" thickBot="1">
      <c r="A28" s="863" t="s">
        <v>7</v>
      </c>
      <c r="B28" s="864"/>
      <c r="C28" s="864"/>
      <c r="D28" s="864"/>
      <c r="E28" s="864"/>
      <c r="F28" s="864"/>
      <c r="G28" s="864"/>
      <c r="H28" s="865"/>
      <c r="I28" s="440">
        <f t="shared" ref="I28:N28" si="0">SUM(I10:I27)</f>
        <v>0</v>
      </c>
      <c r="J28" s="441">
        <f t="shared" si="0"/>
        <v>0</v>
      </c>
      <c r="K28" s="442">
        <f t="shared" si="0"/>
        <v>0</v>
      </c>
      <c r="L28" s="443">
        <f t="shared" si="0"/>
        <v>0</v>
      </c>
      <c r="M28" s="444">
        <f t="shared" si="0"/>
        <v>0</v>
      </c>
      <c r="N28" s="445">
        <f t="shared" si="0"/>
        <v>0</v>
      </c>
    </row>
    <row r="29" spans="1:14">
      <c r="A29" s="446" t="s">
        <v>83</v>
      </c>
      <c r="B29" s="447"/>
      <c r="C29" s="447"/>
      <c r="D29" s="447"/>
      <c r="E29" s="447"/>
      <c r="F29" s="447"/>
      <c r="G29" s="447"/>
      <c r="H29" s="446" t="s">
        <v>239</v>
      </c>
      <c r="I29" s="447"/>
      <c r="J29" s="447"/>
      <c r="K29" s="447"/>
      <c r="L29" s="447"/>
      <c r="M29" s="447"/>
      <c r="N29" s="448"/>
    </row>
    <row r="30" spans="1:14" ht="54.95" customHeight="1" thickBot="1">
      <c r="A30" s="866"/>
      <c r="B30" s="867"/>
      <c r="C30" s="867"/>
      <c r="D30" s="867"/>
      <c r="E30" s="867"/>
      <c r="F30" s="867"/>
      <c r="G30" s="868"/>
      <c r="H30" s="869"/>
      <c r="I30" s="870"/>
      <c r="J30" s="870"/>
      <c r="K30" s="870"/>
      <c r="L30" s="870"/>
      <c r="M30" s="870"/>
      <c r="N30" s="871"/>
    </row>
    <row r="31" spans="1:14">
      <c r="A31" s="597"/>
      <c r="B31" s="597"/>
      <c r="C31" s="597"/>
      <c r="D31" s="597"/>
      <c r="E31" s="597"/>
      <c r="F31" s="597"/>
      <c r="G31" s="597"/>
      <c r="H31" s="598"/>
      <c r="I31" s="598"/>
      <c r="J31" s="598"/>
      <c r="K31" s="598"/>
      <c r="L31" s="598"/>
      <c r="M31" s="598"/>
      <c r="N31" s="598"/>
    </row>
    <row r="32" spans="1:14" ht="15.75" thickBot="1">
      <c r="A32" s="599"/>
      <c r="B32" s="599"/>
      <c r="C32" s="599"/>
      <c r="D32" s="834" t="s">
        <v>73</v>
      </c>
      <c r="E32" s="834"/>
      <c r="F32" s="835" t="s">
        <v>211</v>
      </c>
      <c r="G32" s="835"/>
      <c r="H32" s="835"/>
      <c r="I32" s="835"/>
      <c r="J32" s="835"/>
      <c r="K32" s="835"/>
      <c r="L32" s="835"/>
      <c r="M32" s="835"/>
      <c r="N32" s="835"/>
    </row>
    <row r="33" spans="1:14" ht="15" customHeight="1">
      <c r="A33" s="836" t="s">
        <v>69</v>
      </c>
      <c r="B33" s="838" t="s">
        <v>212</v>
      </c>
      <c r="C33" s="840" t="s">
        <v>70</v>
      </c>
      <c r="D33" s="840" t="s">
        <v>81</v>
      </c>
      <c r="E33" s="840" t="s">
        <v>222</v>
      </c>
      <c r="F33" s="845" t="s">
        <v>223</v>
      </c>
      <c r="G33" s="847" t="s">
        <v>82</v>
      </c>
      <c r="H33" s="849" t="s">
        <v>74</v>
      </c>
      <c r="I33" s="844" t="s">
        <v>314</v>
      </c>
      <c r="J33" s="844"/>
      <c r="K33" s="842">
        <v>2015</v>
      </c>
      <c r="L33" s="843"/>
      <c r="M33" s="642">
        <v>2016</v>
      </c>
      <c r="N33" s="643" t="s">
        <v>315</v>
      </c>
    </row>
    <row r="34" spans="1:14" ht="22.5" customHeight="1">
      <c r="A34" s="837"/>
      <c r="B34" s="839"/>
      <c r="C34" s="841"/>
      <c r="D34" s="841"/>
      <c r="E34" s="841"/>
      <c r="F34" s="846"/>
      <c r="G34" s="848"/>
      <c r="H34" s="850"/>
      <c r="I34" s="644" t="s">
        <v>224</v>
      </c>
      <c r="J34" s="645" t="s">
        <v>225</v>
      </c>
      <c r="K34" s="646" t="s">
        <v>224</v>
      </c>
      <c r="L34" s="647" t="s">
        <v>225</v>
      </c>
      <c r="M34" s="648" t="s">
        <v>224</v>
      </c>
      <c r="N34" s="649" t="s">
        <v>224</v>
      </c>
    </row>
    <row r="35" spans="1:14" ht="15.75" thickBot="1">
      <c r="A35" s="853" t="s">
        <v>226</v>
      </c>
      <c r="B35" s="854"/>
      <c r="C35" s="650">
        <v>1</v>
      </c>
      <c r="D35" s="651">
        <v>2</v>
      </c>
      <c r="E35" s="651">
        <v>3</v>
      </c>
      <c r="F35" s="652">
        <v>4</v>
      </c>
      <c r="G35" s="653">
        <v>5</v>
      </c>
      <c r="H35" s="654">
        <v>6</v>
      </c>
      <c r="I35" s="655">
        <v>7</v>
      </c>
      <c r="J35" s="653">
        <v>8</v>
      </c>
      <c r="K35" s="656">
        <v>9</v>
      </c>
      <c r="L35" s="657">
        <v>10</v>
      </c>
      <c r="M35" s="650">
        <v>11</v>
      </c>
      <c r="N35" s="658">
        <v>12</v>
      </c>
    </row>
    <row r="36" spans="1:14" ht="20.100000000000001" customHeight="1">
      <c r="A36" s="855" t="s">
        <v>256</v>
      </c>
      <c r="B36" s="857"/>
      <c r="C36" s="859"/>
      <c r="D36" s="859"/>
      <c r="E36" s="859">
        <f>(I54+K54+M54+N54)/1000</f>
        <v>0</v>
      </c>
      <c r="F36" s="861">
        <f>(J54+L54)/1000</f>
        <v>0</v>
      </c>
      <c r="G36" s="851" t="e">
        <f>F36/E36</f>
        <v>#DIV/0!</v>
      </c>
      <c r="H36" s="659" t="s">
        <v>227</v>
      </c>
      <c r="I36" s="593"/>
      <c r="J36" s="426"/>
      <c r="K36" s="594"/>
      <c r="L36" s="427"/>
      <c r="M36" s="428"/>
      <c r="N36" s="429"/>
    </row>
    <row r="37" spans="1:14" ht="20.100000000000001" customHeight="1">
      <c r="A37" s="855"/>
      <c r="B37" s="857"/>
      <c r="C37" s="859"/>
      <c r="D37" s="859"/>
      <c r="E37" s="859"/>
      <c r="F37" s="861"/>
      <c r="G37" s="851"/>
      <c r="H37" s="659" t="s">
        <v>228</v>
      </c>
      <c r="I37" s="593"/>
      <c r="J37" s="426"/>
      <c r="K37" s="594"/>
      <c r="L37" s="427"/>
      <c r="M37" s="428"/>
      <c r="N37" s="429"/>
    </row>
    <row r="38" spans="1:14" ht="20.100000000000001" customHeight="1">
      <c r="A38" s="855"/>
      <c r="B38" s="857"/>
      <c r="C38" s="859"/>
      <c r="D38" s="859"/>
      <c r="E38" s="859"/>
      <c r="F38" s="861"/>
      <c r="G38" s="851"/>
      <c r="H38" s="659" t="s">
        <v>229</v>
      </c>
      <c r="I38" s="593"/>
      <c r="J38" s="426"/>
      <c r="K38" s="594"/>
      <c r="L38" s="427"/>
      <c r="M38" s="428"/>
      <c r="N38" s="429"/>
    </row>
    <row r="39" spans="1:14" ht="20.100000000000001" customHeight="1">
      <c r="A39" s="855"/>
      <c r="B39" s="857"/>
      <c r="C39" s="859"/>
      <c r="D39" s="859"/>
      <c r="E39" s="859"/>
      <c r="F39" s="861"/>
      <c r="G39" s="851"/>
      <c r="H39" s="660" t="s">
        <v>230</v>
      </c>
      <c r="I39" s="593"/>
      <c r="J39" s="426"/>
      <c r="K39" s="594"/>
      <c r="L39" s="427"/>
      <c r="M39" s="428"/>
      <c r="N39" s="429"/>
    </row>
    <row r="40" spans="1:14" ht="20.100000000000001" customHeight="1">
      <c r="A40" s="855"/>
      <c r="B40" s="857"/>
      <c r="C40" s="859"/>
      <c r="D40" s="859"/>
      <c r="E40" s="859"/>
      <c r="F40" s="861"/>
      <c r="G40" s="851"/>
      <c r="H40" s="660" t="s">
        <v>231</v>
      </c>
      <c r="I40" s="595"/>
      <c r="J40" s="430"/>
      <c r="K40" s="596"/>
      <c r="L40" s="431"/>
      <c r="M40" s="432"/>
      <c r="N40" s="433"/>
    </row>
    <row r="41" spans="1:14" ht="20.100000000000001" customHeight="1">
      <c r="A41" s="855"/>
      <c r="B41" s="857"/>
      <c r="C41" s="859"/>
      <c r="D41" s="859"/>
      <c r="E41" s="859"/>
      <c r="F41" s="861"/>
      <c r="G41" s="851"/>
      <c r="H41" s="660" t="s">
        <v>273</v>
      </c>
      <c r="I41" s="434"/>
      <c r="J41" s="435"/>
      <c r="K41" s="436"/>
      <c r="L41" s="437"/>
      <c r="M41" s="438"/>
      <c r="N41" s="439"/>
    </row>
    <row r="42" spans="1:14" ht="20.100000000000001" customHeight="1">
      <c r="A42" s="855"/>
      <c r="B42" s="857"/>
      <c r="C42" s="859"/>
      <c r="D42" s="859"/>
      <c r="E42" s="859"/>
      <c r="F42" s="861"/>
      <c r="G42" s="851"/>
      <c r="H42" s="660" t="s">
        <v>255</v>
      </c>
      <c r="I42" s="434"/>
      <c r="J42" s="435"/>
      <c r="K42" s="436"/>
      <c r="L42" s="437"/>
      <c r="M42" s="438"/>
      <c r="N42" s="439"/>
    </row>
    <row r="43" spans="1:14" ht="20.100000000000001" customHeight="1">
      <c r="A43" s="855"/>
      <c r="B43" s="857"/>
      <c r="C43" s="859"/>
      <c r="D43" s="859"/>
      <c r="E43" s="859"/>
      <c r="F43" s="861"/>
      <c r="G43" s="851"/>
      <c r="H43" s="660" t="s">
        <v>213</v>
      </c>
      <c r="I43" s="434"/>
      <c r="J43" s="435"/>
      <c r="K43" s="436"/>
      <c r="L43" s="437"/>
      <c r="M43" s="438"/>
      <c r="N43" s="439"/>
    </row>
    <row r="44" spans="1:14" ht="20.100000000000001" customHeight="1">
      <c r="A44" s="855"/>
      <c r="B44" s="857"/>
      <c r="C44" s="859"/>
      <c r="D44" s="859"/>
      <c r="E44" s="859"/>
      <c r="F44" s="861"/>
      <c r="G44" s="851"/>
      <c r="H44" s="661" t="s">
        <v>214</v>
      </c>
      <c r="I44" s="434"/>
      <c r="J44" s="435"/>
      <c r="K44" s="436"/>
      <c r="L44" s="437"/>
      <c r="M44" s="438"/>
      <c r="N44" s="439"/>
    </row>
    <row r="45" spans="1:14" ht="20.100000000000001" customHeight="1">
      <c r="A45" s="855"/>
      <c r="B45" s="857"/>
      <c r="C45" s="859"/>
      <c r="D45" s="859"/>
      <c r="E45" s="859"/>
      <c r="F45" s="861"/>
      <c r="G45" s="851"/>
      <c r="H45" s="660" t="s">
        <v>232</v>
      </c>
      <c r="I45" s="434"/>
      <c r="J45" s="435"/>
      <c r="K45" s="436"/>
      <c r="L45" s="437"/>
      <c r="M45" s="438"/>
      <c r="N45" s="439"/>
    </row>
    <row r="46" spans="1:14" ht="20.100000000000001" customHeight="1">
      <c r="A46" s="855"/>
      <c r="B46" s="857"/>
      <c r="C46" s="859"/>
      <c r="D46" s="859"/>
      <c r="E46" s="859"/>
      <c r="F46" s="861"/>
      <c r="G46" s="851"/>
      <c r="H46" s="660" t="s">
        <v>233</v>
      </c>
      <c r="I46" s="434"/>
      <c r="J46" s="435"/>
      <c r="K46" s="436"/>
      <c r="L46" s="437"/>
      <c r="M46" s="438"/>
      <c r="N46" s="439"/>
    </row>
    <row r="47" spans="1:14" ht="20.100000000000001" customHeight="1">
      <c r="A47" s="855"/>
      <c r="B47" s="857"/>
      <c r="C47" s="859"/>
      <c r="D47" s="859"/>
      <c r="E47" s="859"/>
      <c r="F47" s="861"/>
      <c r="G47" s="851"/>
      <c r="H47" s="660" t="s">
        <v>234</v>
      </c>
      <c r="I47" s="434"/>
      <c r="J47" s="435"/>
      <c r="K47" s="436"/>
      <c r="L47" s="437"/>
      <c r="M47" s="438"/>
      <c r="N47" s="439"/>
    </row>
    <row r="48" spans="1:14" ht="20.100000000000001" customHeight="1">
      <c r="A48" s="855"/>
      <c r="B48" s="857"/>
      <c r="C48" s="859"/>
      <c r="D48" s="859"/>
      <c r="E48" s="859"/>
      <c r="F48" s="861"/>
      <c r="G48" s="851"/>
      <c r="H48" s="660" t="s">
        <v>235</v>
      </c>
      <c r="I48" s="434"/>
      <c r="J48" s="435"/>
      <c r="K48" s="436"/>
      <c r="L48" s="437"/>
      <c r="M48" s="438"/>
      <c r="N48" s="439"/>
    </row>
    <row r="49" spans="1:14" ht="20.100000000000001" customHeight="1">
      <c r="A49" s="855"/>
      <c r="B49" s="857"/>
      <c r="C49" s="859"/>
      <c r="D49" s="859"/>
      <c r="E49" s="859"/>
      <c r="F49" s="861"/>
      <c r="G49" s="851"/>
      <c r="H49" s="660" t="s">
        <v>236</v>
      </c>
      <c r="I49" s="434"/>
      <c r="J49" s="435"/>
      <c r="K49" s="436"/>
      <c r="L49" s="437"/>
      <c r="M49" s="438"/>
      <c r="N49" s="439"/>
    </row>
    <row r="50" spans="1:14" ht="20.100000000000001" customHeight="1">
      <c r="A50" s="855"/>
      <c r="B50" s="857"/>
      <c r="C50" s="859"/>
      <c r="D50" s="859"/>
      <c r="E50" s="859"/>
      <c r="F50" s="861"/>
      <c r="G50" s="851"/>
      <c r="H50" s="660" t="s">
        <v>237</v>
      </c>
      <c r="I50" s="434"/>
      <c r="J50" s="435"/>
      <c r="K50" s="436"/>
      <c r="L50" s="437"/>
      <c r="M50" s="438"/>
      <c r="N50" s="439"/>
    </row>
    <row r="51" spans="1:14" ht="20.100000000000001" customHeight="1">
      <c r="A51" s="855"/>
      <c r="B51" s="857"/>
      <c r="C51" s="859"/>
      <c r="D51" s="859"/>
      <c r="E51" s="859"/>
      <c r="F51" s="861"/>
      <c r="G51" s="851"/>
      <c r="H51" s="660" t="s">
        <v>238</v>
      </c>
      <c r="I51" s="434"/>
      <c r="J51" s="435"/>
      <c r="K51" s="436"/>
      <c r="L51" s="437"/>
      <c r="M51" s="438"/>
      <c r="N51" s="439"/>
    </row>
    <row r="52" spans="1:14" ht="20.100000000000001" customHeight="1">
      <c r="A52" s="855"/>
      <c r="B52" s="857"/>
      <c r="C52" s="859"/>
      <c r="D52" s="859"/>
      <c r="E52" s="859"/>
      <c r="F52" s="861"/>
      <c r="G52" s="851"/>
      <c r="H52" s="660" t="s">
        <v>274</v>
      </c>
      <c r="I52" s="434"/>
      <c r="J52" s="435"/>
      <c r="K52" s="436"/>
      <c r="L52" s="437"/>
      <c r="M52" s="438"/>
      <c r="N52" s="439"/>
    </row>
    <row r="53" spans="1:14" ht="20.100000000000001" customHeight="1">
      <c r="A53" s="856"/>
      <c r="B53" s="858"/>
      <c r="C53" s="860"/>
      <c r="D53" s="860"/>
      <c r="E53" s="860"/>
      <c r="F53" s="862"/>
      <c r="G53" s="852"/>
      <c r="H53" s="660" t="s">
        <v>275</v>
      </c>
      <c r="I53" s="434"/>
      <c r="J53" s="435"/>
      <c r="K53" s="436"/>
      <c r="L53" s="437"/>
      <c r="M53" s="438"/>
      <c r="N53" s="439"/>
    </row>
    <row r="54" spans="1:14" ht="20.100000000000001" customHeight="1" thickBot="1">
      <c r="A54" s="863" t="s">
        <v>7</v>
      </c>
      <c r="B54" s="864"/>
      <c r="C54" s="864"/>
      <c r="D54" s="864"/>
      <c r="E54" s="864"/>
      <c r="F54" s="864"/>
      <c r="G54" s="864"/>
      <c r="H54" s="865"/>
      <c r="I54" s="440">
        <f t="shared" ref="I54:N54" si="1">SUM(I36:I53)</f>
        <v>0</v>
      </c>
      <c r="J54" s="441">
        <f t="shared" si="1"/>
        <v>0</v>
      </c>
      <c r="K54" s="442">
        <f t="shared" si="1"/>
        <v>0</v>
      </c>
      <c r="L54" s="443">
        <f t="shared" si="1"/>
        <v>0</v>
      </c>
      <c r="M54" s="444">
        <f t="shared" si="1"/>
        <v>0</v>
      </c>
      <c r="N54" s="445">
        <f t="shared" si="1"/>
        <v>0</v>
      </c>
    </row>
    <row r="55" spans="1:14" ht="22.5" customHeight="1" thickBot="1">
      <c r="A55" s="600" t="s">
        <v>83</v>
      </c>
      <c r="B55" s="601"/>
      <c r="C55" s="601"/>
      <c r="D55" s="601"/>
      <c r="E55" s="601"/>
      <c r="F55" s="601"/>
      <c r="G55" s="601"/>
      <c r="H55" s="600" t="s">
        <v>239</v>
      </c>
      <c r="I55" s="601"/>
      <c r="J55" s="601"/>
      <c r="K55" s="601"/>
      <c r="L55" s="601"/>
      <c r="M55" s="601"/>
      <c r="N55" s="602"/>
    </row>
    <row r="56" spans="1:14" ht="54.95" customHeight="1" thickBot="1">
      <c r="A56" s="872"/>
      <c r="B56" s="873"/>
      <c r="C56" s="873"/>
      <c r="D56" s="873"/>
      <c r="E56" s="873"/>
      <c r="F56" s="873"/>
      <c r="G56" s="874"/>
      <c r="H56" s="875"/>
      <c r="I56" s="876"/>
      <c r="J56" s="876"/>
      <c r="K56" s="876"/>
      <c r="L56" s="876"/>
      <c r="M56" s="876"/>
      <c r="N56" s="877"/>
    </row>
    <row r="57" spans="1:14">
      <c r="A57" s="603"/>
      <c r="B57" s="603"/>
      <c r="C57" s="604"/>
      <c r="D57" s="604"/>
      <c r="E57" s="604"/>
      <c r="F57" s="605"/>
      <c r="G57" s="606"/>
      <c r="H57" s="607"/>
      <c r="I57" s="608"/>
      <c r="J57" s="609"/>
      <c r="K57" s="608"/>
      <c r="L57" s="609"/>
      <c r="M57" s="608"/>
      <c r="N57" s="609"/>
    </row>
    <row r="58" spans="1:14">
      <c r="A58" s="603"/>
      <c r="B58" s="603"/>
      <c r="C58" s="604"/>
      <c r="D58" s="604"/>
      <c r="E58" s="604"/>
      <c r="F58" s="605"/>
      <c r="G58" s="606"/>
      <c r="H58" s="607"/>
      <c r="I58" s="608"/>
      <c r="J58" s="609"/>
      <c r="K58" s="608"/>
      <c r="L58" s="609"/>
      <c r="M58" s="608"/>
      <c r="N58" s="609"/>
    </row>
    <row r="59" spans="1:14" ht="15.75" thickBot="1">
      <c r="A59" s="599"/>
      <c r="B59" s="599"/>
      <c r="C59" s="599"/>
      <c r="D59" s="834" t="s">
        <v>73</v>
      </c>
      <c r="E59" s="834"/>
      <c r="F59" s="835" t="s">
        <v>211</v>
      </c>
      <c r="G59" s="835"/>
      <c r="H59" s="835"/>
      <c r="I59" s="835"/>
      <c r="J59" s="835"/>
      <c r="K59" s="835"/>
      <c r="L59" s="835"/>
      <c r="M59" s="835"/>
      <c r="N59" s="835"/>
    </row>
    <row r="60" spans="1:14" ht="15" customHeight="1">
      <c r="A60" s="836" t="s">
        <v>69</v>
      </c>
      <c r="B60" s="838" t="s">
        <v>212</v>
      </c>
      <c r="C60" s="840" t="s">
        <v>70</v>
      </c>
      <c r="D60" s="840" t="s">
        <v>81</v>
      </c>
      <c r="E60" s="840" t="s">
        <v>222</v>
      </c>
      <c r="F60" s="845" t="s">
        <v>223</v>
      </c>
      <c r="G60" s="847" t="s">
        <v>82</v>
      </c>
      <c r="H60" s="849" t="s">
        <v>74</v>
      </c>
      <c r="I60" s="844" t="s">
        <v>314</v>
      </c>
      <c r="J60" s="844"/>
      <c r="K60" s="842">
        <v>2015</v>
      </c>
      <c r="L60" s="843"/>
      <c r="M60" s="642">
        <v>2016</v>
      </c>
      <c r="N60" s="643" t="s">
        <v>315</v>
      </c>
    </row>
    <row r="61" spans="1:14" ht="18.75" customHeight="1">
      <c r="A61" s="837"/>
      <c r="B61" s="839"/>
      <c r="C61" s="841"/>
      <c r="D61" s="841"/>
      <c r="E61" s="841"/>
      <c r="F61" s="846"/>
      <c r="G61" s="848"/>
      <c r="H61" s="850"/>
      <c r="I61" s="644" t="s">
        <v>224</v>
      </c>
      <c r="J61" s="645" t="s">
        <v>225</v>
      </c>
      <c r="K61" s="646" t="s">
        <v>224</v>
      </c>
      <c r="L61" s="647" t="s">
        <v>225</v>
      </c>
      <c r="M61" s="648" t="s">
        <v>224</v>
      </c>
      <c r="N61" s="649" t="s">
        <v>224</v>
      </c>
    </row>
    <row r="62" spans="1:14" ht="15.75" thickBot="1">
      <c r="A62" s="853" t="s">
        <v>226</v>
      </c>
      <c r="B62" s="854"/>
      <c r="C62" s="650">
        <v>1</v>
      </c>
      <c r="D62" s="651">
        <v>2</v>
      </c>
      <c r="E62" s="651">
        <v>3</v>
      </c>
      <c r="F62" s="652">
        <v>4</v>
      </c>
      <c r="G62" s="653">
        <v>5</v>
      </c>
      <c r="H62" s="654">
        <v>6</v>
      </c>
      <c r="I62" s="655">
        <v>7</v>
      </c>
      <c r="J62" s="653">
        <v>8</v>
      </c>
      <c r="K62" s="656">
        <v>9</v>
      </c>
      <c r="L62" s="657">
        <v>10</v>
      </c>
      <c r="M62" s="650">
        <v>11</v>
      </c>
      <c r="N62" s="658">
        <v>12</v>
      </c>
    </row>
    <row r="63" spans="1:14" ht="20.100000000000001" customHeight="1">
      <c r="A63" s="855" t="s">
        <v>257</v>
      </c>
      <c r="B63" s="857"/>
      <c r="C63" s="859"/>
      <c r="D63" s="859"/>
      <c r="E63" s="859">
        <f>(I81+K81+M81+N81)/1000</f>
        <v>0</v>
      </c>
      <c r="F63" s="861">
        <f>(J81+L81)/1000</f>
        <v>0</v>
      </c>
      <c r="G63" s="851" t="e">
        <f>F63/E63</f>
        <v>#DIV/0!</v>
      </c>
      <c r="H63" s="659" t="s">
        <v>227</v>
      </c>
      <c r="I63" s="593"/>
      <c r="J63" s="426"/>
      <c r="K63" s="594"/>
      <c r="L63" s="427"/>
      <c r="M63" s="428"/>
      <c r="N63" s="429"/>
    </row>
    <row r="64" spans="1:14" ht="20.100000000000001" customHeight="1">
      <c r="A64" s="855"/>
      <c r="B64" s="857"/>
      <c r="C64" s="859"/>
      <c r="D64" s="859"/>
      <c r="E64" s="859"/>
      <c r="F64" s="861"/>
      <c r="G64" s="851"/>
      <c r="H64" s="659" t="s">
        <v>228</v>
      </c>
      <c r="I64" s="593"/>
      <c r="J64" s="426"/>
      <c r="K64" s="594"/>
      <c r="L64" s="427"/>
      <c r="M64" s="428"/>
      <c r="N64" s="429"/>
    </row>
    <row r="65" spans="1:14" ht="20.100000000000001" customHeight="1">
      <c r="A65" s="855"/>
      <c r="B65" s="857"/>
      <c r="C65" s="859"/>
      <c r="D65" s="859"/>
      <c r="E65" s="859"/>
      <c r="F65" s="861"/>
      <c r="G65" s="851"/>
      <c r="H65" s="659" t="s">
        <v>229</v>
      </c>
      <c r="I65" s="593"/>
      <c r="J65" s="426"/>
      <c r="K65" s="594"/>
      <c r="L65" s="427"/>
      <c r="M65" s="428"/>
      <c r="N65" s="429"/>
    </row>
    <row r="66" spans="1:14" ht="20.100000000000001" customHeight="1">
      <c r="A66" s="855"/>
      <c r="B66" s="857"/>
      <c r="C66" s="859"/>
      <c r="D66" s="859"/>
      <c r="E66" s="859"/>
      <c r="F66" s="861"/>
      <c r="G66" s="851"/>
      <c r="H66" s="660" t="s">
        <v>230</v>
      </c>
      <c r="I66" s="593"/>
      <c r="J66" s="426"/>
      <c r="K66" s="594"/>
      <c r="L66" s="427"/>
      <c r="M66" s="428"/>
      <c r="N66" s="429"/>
    </row>
    <row r="67" spans="1:14" ht="20.100000000000001" customHeight="1">
      <c r="A67" s="855"/>
      <c r="B67" s="857"/>
      <c r="C67" s="859"/>
      <c r="D67" s="859"/>
      <c r="E67" s="859"/>
      <c r="F67" s="861"/>
      <c r="G67" s="851"/>
      <c r="H67" s="660" t="s">
        <v>231</v>
      </c>
      <c r="I67" s="595"/>
      <c r="J67" s="430"/>
      <c r="K67" s="596"/>
      <c r="L67" s="431"/>
      <c r="M67" s="432"/>
      <c r="N67" s="433"/>
    </row>
    <row r="68" spans="1:14" ht="20.100000000000001" customHeight="1">
      <c r="A68" s="855"/>
      <c r="B68" s="857"/>
      <c r="C68" s="859"/>
      <c r="D68" s="859"/>
      <c r="E68" s="859"/>
      <c r="F68" s="861"/>
      <c r="G68" s="851"/>
      <c r="H68" s="660" t="s">
        <v>273</v>
      </c>
      <c r="I68" s="434"/>
      <c r="J68" s="435"/>
      <c r="K68" s="436"/>
      <c r="L68" s="437"/>
      <c r="M68" s="438"/>
      <c r="N68" s="439"/>
    </row>
    <row r="69" spans="1:14" ht="20.100000000000001" customHeight="1">
      <c r="A69" s="855"/>
      <c r="B69" s="857"/>
      <c r="C69" s="859"/>
      <c r="D69" s="859"/>
      <c r="E69" s="859"/>
      <c r="F69" s="861"/>
      <c r="G69" s="851"/>
      <c r="H69" s="660" t="s">
        <v>255</v>
      </c>
      <c r="I69" s="434"/>
      <c r="J69" s="435"/>
      <c r="K69" s="436"/>
      <c r="L69" s="437"/>
      <c r="M69" s="438"/>
      <c r="N69" s="439"/>
    </row>
    <row r="70" spans="1:14" ht="20.100000000000001" customHeight="1">
      <c r="A70" s="855"/>
      <c r="B70" s="857"/>
      <c r="C70" s="859"/>
      <c r="D70" s="859"/>
      <c r="E70" s="859"/>
      <c r="F70" s="861"/>
      <c r="G70" s="851"/>
      <c r="H70" s="660" t="s">
        <v>213</v>
      </c>
      <c r="I70" s="434"/>
      <c r="J70" s="435"/>
      <c r="K70" s="436"/>
      <c r="L70" s="437"/>
      <c r="M70" s="438"/>
      <c r="N70" s="439"/>
    </row>
    <row r="71" spans="1:14" ht="20.100000000000001" customHeight="1">
      <c r="A71" s="855"/>
      <c r="B71" s="857"/>
      <c r="C71" s="859"/>
      <c r="D71" s="859"/>
      <c r="E71" s="859"/>
      <c r="F71" s="861"/>
      <c r="G71" s="851"/>
      <c r="H71" s="661" t="s">
        <v>214</v>
      </c>
      <c r="I71" s="434"/>
      <c r="J71" s="435"/>
      <c r="K71" s="436"/>
      <c r="L71" s="437"/>
      <c r="M71" s="438"/>
      <c r="N71" s="439"/>
    </row>
    <row r="72" spans="1:14" ht="20.100000000000001" customHeight="1">
      <c r="A72" s="855"/>
      <c r="B72" s="857"/>
      <c r="C72" s="859"/>
      <c r="D72" s="859"/>
      <c r="E72" s="859"/>
      <c r="F72" s="861"/>
      <c r="G72" s="851"/>
      <c r="H72" s="660" t="s">
        <v>232</v>
      </c>
      <c r="I72" s="434"/>
      <c r="J72" s="435"/>
      <c r="K72" s="436"/>
      <c r="L72" s="437"/>
      <c r="M72" s="438"/>
      <c r="N72" s="439"/>
    </row>
    <row r="73" spans="1:14" ht="20.100000000000001" customHeight="1">
      <c r="A73" s="855"/>
      <c r="B73" s="857"/>
      <c r="C73" s="859"/>
      <c r="D73" s="859"/>
      <c r="E73" s="859"/>
      <c r="F73" s="861"/>
      <c r="G73" s="851"/>
      <c r="H73" s="660" t="s">
        <v>233</v>
      </c>
      <c r="I73" s="434"/>
      <c r="J73" s="435"/>
      <c r="K73" s="436"/>
      <c r="L73" s="437"/>
      <c r="M73" s="438"/>
      <c r="N73" s="439"/>
    </row>
    <row r="74" spans="1:14" ht="20.100000000000001" customHeight="1">
      <c r="A74" s="855"/>
      <c r="B74" s="857"/>
      <c r="C74" s="859"/>
      <c r="D74" s="859"/>
      <c r="E74" s="859"/>
      <c r="F74" s="861"/>
      <c r="G74" s="851"/>
      <c r="H74" s="660" t="s">
        <v>234</v>
      </c>
      <c r="I74" s="434"/>
      <c r="J74" s="435"/>
      <c r="K74" s="436"/>
      <c r="L74" s="437"/>
      <c r="M74" s="438"/>
      <c r="N74" s="439"/>
    </row>
    <row r="75" spans="1:14" ht="20.100000000000001" customHeight="1">
      <c r="A75" s="855"/>
      <c r="B75" s="857"/>
      <c r="C75" s="859"/>
      <c r="D75" s="859"/>
      <c r="E75" s="859"/>
      <c r="F75" s="861"/>
      <c r="G75" s="851"/>
      <c r="H75" s="660" t="s">
        <v>235</v>
      </c>
      <c r="I75" s="434"/>
      <c r="J75" s="435"/>
      <c r="K75" s="436"/>
      <c r="L75" s="437"/>
      <c r="M75" s="438"/>
      <c r="N75" s="439"/>
    </row>
    <row r="76" spans="1:14" ht="20.100000000000001" customHeight="1">
      <c r="A76" s="855"/>
      <c r="B76" s="857"/>
      <c r="C76" s="859"/>
      <c r="D76" s="859"/>
      <c r="E76" s="859"/>
      <c r="F76" s="861"/>
      <c r="G76" s="851"/>
      <c r="H76" s="660" t="s">
        <v>236</v>
      </c>
      <c r="I76" s="434"/>
      <c r="J76" s="435"/>
      <c r="K76" s="436"/>
      <c r="L76" s="437"/>
      <c r="M76" s="438"/>
      <c r="N76" s="439"/>
    </row>
    <row r="77" spans="1:14" ht="20.100000000000001" customHeight="1">
      <c r="A77" s="855"/>
      <c r="B77" s="857"/>
      <c r="C77" s="859"/>
      <c r="D77" s="859"/>
      <c r="E77" s="859"/>
      <c r="F77" s="861"/>
      <c r="G77" s="851"/>
      <c r="H77" s="660" t="s">
        <v>237</v>
      </c>
      <c r="I77" s="434"/>
      <c r="J77" s="435"/>
      <c r="K77" s="436"/>
      <c r="L77" s="437"/>
      <c r="M77" s="438"/>
      <c r="N77" s="439"/>
    </row>
    <row r="78" spans="1:14" ht="20.100000000000001" customHeight="1">
      <c r="A78" s="855"/>
      <c r="B78" s="857"/>
      <c r="C78" s="859"/>
      <c r="D78" s="859"/>
      <c r="E78" s="859"/>
      <c r="F78" s="861"/>
      <c r="G78" s="851"/>
      <c r="H78" s="660" t="s">
        <v>238</v>
      </c>
      <c r="I78" s="434"/>
      <c r="J78" s="435"/>
      <c r="K78" s="436"/>
      <c r="L78" s="437"/>
      <c r="M78" s="438"/>
      <c r="N78" s="439"/>
    </row>
    <row r="79" spans="1:14" ht="20.100000000000001" customHeight="1">
      <c r="A79" s="855"/>
      <c r="B79" s="857"/>
      <c r="C79" s="859"/>
      <c r="D79" s="859"/>
      <c r="E79" s="859"/>
      <c r="F79" s="861"/>
      <c r="G79" s="851"/>
      <c r="H79" s="660" t="s">
        <v>274</v>
      </c>
      <c r="I79" s="434"/>
      <c r="J79" s="435"/>
      <c r="K79" s="436"/>
      <c r="L79" s="437"/>
      <c r="M79" s="438"/>
      <c r="N79" s="439"/>
    </row>
    <row r="80" spans="1:14" ht="20.100000000000001" customHeight="1">
      <c r="A80" s="856"/>
      <c r="B80" s="858"/>
      <c r="C80" s="860"/>
      <c r="D80" s="860"/>
      <c r="E80" s="860"/>
      <c r="F80" s="862"/>
      <c r="G80" s="852"/>
      <c r="H80" s="660" t="s">
        <v>275</v>
      </c>
      <c r="I80" s="434"/>
      <c r="J80" s="435"/>
      <c r="K80" s="436"/>
      <c r="L80" s="437"/>
      <c r="M80" s="438"/>
      <c r="N80" s="439"/>
    </row>
    <row r="81" spans="1:14" ht="20.100000000000001" customHeight="1" thickBot="1">
      <c r="A81" s="863" t="s">
        <v>7</v>
      </c>
      <c r="B81" s="864"/>
      <c r="C81" s="864"/>
      <c r="D81" s="864"/>
      <c r="E81" s="864"/>
      <c r="F81" s="864"/>
      <c r="G81" s="864"/>
      <c r="H81" s="865"/>
      <c r="I81" s="440">
        <f t="shared" ref="I81:N81" si="2">SUM(I63:I80)</f>
        <v>0</v>
      </c>
      <c r="J81" s="441">
        <f t="shared" si="2"/>
        <v>0</v>
      </c>
      <c r="K81" s="442">
        <f t="shared" si="2"/>
        <v>0</v>
      </c>
      <c r="L81" s="443">
        <f t="shared" si="2"/>
        <v>0</v>
      </c>
      <c r="M81" s="444">
        <f t="shared" si="2"/>
        <v>0</v>
      </c>
      <c r="N81" s="445">
        <f t="shared" si="2"/>
        <v>0</v>
      </c>
    </row>
    <row r="82" spans="1:14" ht="15.75" thickBot="1">
      <c r="A82" s="600" t="s">
        <v>83</v>
      </c>
      <c r="B82" s="601"/>
      <c r="C82" s="601"/>
      <c r="D82" s="601"/>
      <c r="E82" s="601"/>
      <c r="F82" s="601"/>
      <c r="G82" s="601"/>
      <c r="H82" s="600" t="s">
        <v>239</v>
      </c>
      <c r="I82" s="601"/>
      <c r="J82" s="601"/>
      <c r="K82" s="601"/>
      <c r="L82" s="601"/>
      <c r="M82" s="601"/>
      <c r="N82" s="602"/>
    </row>
    <row r="83" spans="1:14" ht="54.95" customHeight="1" thickBot="1">
      <c r="A83" s="872"/>
      <c r="B83" s="873"/>
      <c r="C83" s="873"/>
      <c r="D83" s="873"/>
      <c r="E83" s="873"/>
      <c r="F83" s="873"/>
      <c r="G83" s="874"/>
      <c r="H83" s="875"/>
      <c r="I83" s="876"/>
      <c r="J83" s="876"/>
      <c r="K83" s="876"/>
      <c r="L83" s="876"/>
      <c r="M83" s="876"/>
      <c r="N83" s="877"/>
    </row>
    <row r="84" spans="1:14" ht="13.5" customHeight="1">
      <c r="A84" s="597"/>
      <c r="B84" s="597"/>
      <c r="C84" s="597"/>
      <c r="D84" s="597"/>
      <c r="E84" s="597"/>
      <c r="F84" s="597"/>
      <c r="G84" s="597"/>
      <c r="H84" s="598"/>
      <c r="I84" s="598"/>
      <c r="J84" s="598"/>
      <c r="K84" s="598"/>
      <c r="L84" s="598"/>
      <c r="M84" s="598"/>
      <c r="N84" s="598"/>
    </row>
    <row r="85" spans="1:14" ht="15.75" thickBot="1">
      <c r="A85" s="599"/>
      <c r="B85" s="599"/>
      <c r="C85" s="599"/>
      <c r="D85" s="834" t="s">
        <v>73</v>
      </c>
      <c r="E85" s="834"/>
      <c r="F85" s="835" t="s">
        <v>211</v>
      </c>
      <c r="G85" s="835"/>
      <c r="H85" s="835"/>
      <c r="I85" s="835"/>
      <c r="J85" s="835"/>
      <c r="K85" s="835"/>
      <c r="L85" s="835"/>
      <c r="M85" s="835"/>
      <c r="N85" s="835"/>
    </row>
    <row r="86" spans="1:14" ht="15" customHeight="1">
      <c r="A86" s="836" t="s">
        <v>69</v>
      </c>
      <c r="B86" s="838" t="s">
        <v>212</v>
      </c>
      <c r="C86" s="840" t="s">
        <v>70</v>
      </c>
      <c r="D86" s="840" t="s">
        <v>81</v>
      </c>
      <c r="E86" s="840" t="s">
        <v>222</v>
      </c>
      <c r="F86" s="845" t="s">
        <v>223</v>
      </c>
      <c r="G86" s="847" t="s">
        <v>82</v>
      </c>
      <c r="H86" s="849" t="s">
        <v>74</v>
      </c>
      <c r="I86" s="844" t="s">
        <v>314</v>
      </c>
      <c r="J86" s="844"/>
      <c r="K86" s="842">
        <v>2015</v>
      </c>
      <c r="L86" s="843"/>
      <c r="M86" s="642">
        <v>2016</v>
      </c>
      <c r="N86" s="643" t="s">
        <v>315</v>
      </c>
    </row>
    <row r="87" spans="1:14" ht="20.25" customHeight="1">
      <c r="A87" s="837"/>
      <c r="B87" s="839"/>
      <c r="C87" s="841"/>
      <c r="D87" s="841"/>
      <c r="E87" s="841"/>
      <c r="F87" s="846"/>
      <c r="G87" s="848"/>
      <c r="H87" s="850"/>
      <c r="I87" s="644" t="s">
        <v>224</v>
      </c>
      <c r="J87" s="645" t="s">
        <v>225</v>
      </c>
      <c r="K87" s="646" t="s">
        <v>224</v>
      </c>
      <c r="L87" s="647" t="s">
        <v>225</v>
      </c>
      <c r="M87" s="648" t="s">
        <v>224</v>
      </c>
      <c r="N87" s="649" t="s">
        <v>224</v>
      </c>
    </row>
    <row r="88" spans="1:14" ht="15.75" thickBot="1">
      <c r="A88" s="853" t="s">
        <v>226</v>
      </c>
      <c r="B88" s="854"/>
      <c r="C88" s="650">
        <v>1</v>
      </c>
      <c r="D88" s="651">
        <v>2</v>
      </c>
      <c r="E88" s="651">
        <v>3</v>
      </c>
      <c r="F88" s="652">
        <v>4</v>
      </c>
      <c r="G88" s="653">
        <v>5</v>
      </c>
      <c r="H88" s="654">
        <v>6</v>
      </c>
      <c r="I88" s="655">
        <v>7</v>
      </c>
      <c r="J88" s="653">
        <v>8</v>
      </c>
      <c r="K88" s="656">
        <v>9</v>
      </c>
      <c r="L88" s="657">
        <v>10</v>
      </c>
      <c r="M88" s="650">
        <v>11</v>
      </c>
      <c r="N88" s="658">
        <v>12</v>
      </c>
    </row>
    <row r="89" spans="1:14" ht="20.100000000000001" customHeight="1">
      <c r="A89" s="855" t="s">
        <v>258</v>
      </c>
      <c r="B89" s="857"/>
      <c r="C89" s="859"/>
      <c r="D89" s="859"/>
      <c r="E89" s="859">
        <f>(I107+K107+M107+N107)/1000</f>
        <v>0</v>
      </c>
      <c r="F89" s="861">
        <f>(J107+L107)/1000</f>
        <v>0</v>
      </c>
      <c r="G89" s="851" t="e">
        <f>F89/E89</f>
        <v>#DIV/0!</v>
      </c>
      <c r="H89" s="659" t="s">
        <v>227</v>
      </c>
      <c r="I89" s="593"/>
      <c r="J89" s="426"/>
      <c r="K89" s="594"/>
      <c r="L89" s="427"/>
      <c r="M89" s="428"/>
      <c r="N89" s="429"/>
    </row>
    <row r="90" spans="1:14" ht="20.100000000000001" customHeight="1">
      <c r="A90" s="855"/>
      <c r="B90" s="857"/>
      <c r="C90" s="859"/>
      <c r="D90" s="859"/>
      <c r="E90" s="859"/>
      <c r="F90" s="861"/>
      <c r="G90" s="851"/>
      <c r="H90" s="659" t="s">
        <v>228</v>
      </c>
      <c r="I90" s="593"/>
      <c r="J90" s="426"/>
      <c r="K90" s="594"/>
      <c r="L90" s="427"/>
      <c r="M90" s="428"/>
      <c r="N90" s="429"/>
    </row>
    <row r="91" spans="1:14" ht="20.100000000000001" customHeight="1">
      <c r="A91" s="855"/>
      <c r="B91" s="857"/>
      <c r="C91" s="859"/>
      <c r="D91" s="859"/>
      <c r="E91" s="859"/>
      <c r="F91" s="861"/>
      <c r="G91" s="851"/>
      <c r="H91" s="659" t="s">
        <v>229</v>
      </c>
      <c r="I91" s="593"/>
      <c r="J91" s="426"/>
      <c r="K91" s="594"/>
      <c r="L91" s="427"/>
      <c r="M91" s="428"/>
      <c r="N91" s="429"/>
    </row>
    <row r="92" spans="1:14" ht="20.100000000000001" customHeight="1">
      <c r="A92" s="855"/>
      <c r="B92" s="857"/>
      <c r="C92" s="859"/>
      <c r="D92" s="859"/>
      <c r="E92" s="859"/>
      <c r="F92" s="861"/>
      <c r="G92" s="851"/>
      <c r="H92" s="660" t="s">
        <v>230</v>
      </c>
      <c r="I92" s="593"/>
      <c r="J92" s="426"/>
      <c r="K92" s="594"/>
      <c r="L92" s="427"/>
      <c r="M92" s="428"/>
      <c r="N92" s="429"/>
    </row>
    <row r="93" spans="1:14" ht="20.100000000000001" customHeight="1">
      <c r="A93" s="855"/>
      <c r="B93" s="857"/>
      <c r="C93" s="859"/>
      <c r="D93" s="859"/>
      <c r="E93" s="859"/>
      <c r="F93" s="861"/>
      <c r="G93" s="851"/>
      <c r="H93" s="660" t="s">
        <v>231</v>
      </c>
      <c r="I93" s="595"/>
      <c r="J93" s="430"/>
      <c r="K93" s="596"/>
      <c r="L93" s="431"/>
      <c r="M93" s="432"/>
      <c r="N93" s="433"/>
    </row>
    <row r="94" spans="1:14" ht="20.100000000000001" customHeight="1">
      <c r="A94" s="855"/>
      <c r="B94" s="857"/>
      <c r="C94" s="859"/>
      <c r="D94" s="859"/>
      <c r="E94" s="859"/>
      <c r="F94" s="861"/>
      <c r="G94" s="851"/>
      <c r="H94" s="660" t="s">
        <v>273</v>
      </c>
      <c r="I94" s="434"/>
      <c r="J94" s="435"/>
      <c r="K94" s="436"/>
      <c r="L94" s="437"/>
      <c r="M94" s="438"/>
      <c r="N94" s="439"/>
    </row>
    <row r="95" spans="1:14" ht="20.100000000000001" customHeight="1">
      <c r="A95" s="855"/>
      <c r="B95" s="857"/>
      <c r="C95" s="859"/>
      <c r="D95" s="859"/>
      <c r="E95" s="859"/>
      <c r="F95" s="861"/>
      <c r="G95" s="851"/>
      <c r="H95" s="660" t="s">
        <v>255</v>
      </c>
      <c r="I95" s="434"/>
      <c r="J95" s="435"/>
      <c r="K95" s="436"/>
      <c r="L95" s="437"/>
      <c r="M95" s="438"/>
      <c r="N95" s="439"/>
    </row>
    <row r="96" spans="1:14" ht="20.100000000000001" customHeight="1">
      <c r="A96" s="855"/>
      <c r="B96" s="857"/>
      <c r="C96" s="859"/>
      <c r="D96" s="859"/>
      <c r="E96" s="859"/>
      <c r="F96" s="861"/>
      <c r="G96" s="851"/>
      <c r="H96" s="660" t="s">
        <v>213</v>
      </c>
      <c r="I96" s="434"/>
      <c r="J96" s="435"/>
      <c r="K96" s="436"/>
      <c r="L96" s="437"/>
      <c r="M96" s="438"/>
      <c r="N96" s="439"/>
    </row>
    <row r="97" spans="1:14" ht="20.100000000000001" customHeight="1">
      <c r="A97" s="855"/>
      <c r="B97" s="857"/>
      <c r="C97" s="859"/>
      <c r="D97" s="859"/>
      <c r="E97" s="859"/>
      <c r="F97" s="861"/>
      <c r="G97" s="851"/>
      <c r="H97" s="661" t="s">
        <v>214</v>
      </c>
      <c r="I97" s="434"/>
      <c r="J97" s="435"/>
      <c r="K97" s="436"/>
      <c r="L97" s="437"/>
      <c r="M97" s="438"/>
      <c r="N97" s="439"/>
    </row>
    <row r="98" spans="1:14" ht="20.100000000000001" customHeight="1">
      <c r="A98" s="855"/>
      <c r="B98" s="857"/>
      <c r="C98" s="859"/>
      <c r="D98" s="859"/>
      <c r="E98" s="859"/>
      <c r="F98" s="861"/>
      <c r="G98" s="851"/>
      <c r="H98" s="660" t="s">
        <v>232</v>
      </c>
      <c r="I98" s="434"/>
      <c r="J98" s="435"/>
      <c r="K98" s="436"/>
      <c r="L98" s="437"/>
      <c r="M98" s="438"/>
      <c r="N98" s="439"/>
    </row>
    <row r="99" spans="1:14" ht="20.100000000000001" customHeight="1">
      <c r="A99" s="855"/>
      <c r="B99" s="857"/>
      <c r="C99" s="859"/>
      <c r="D99" s="859"/>
      <c r="E99" s="859"/>
      <c r="F99" s="861"/>
      <c r="G99" s="851"/>
      <c r="H99" s="660" t="s">
        <v>233</v>
      </c>
      <c r="I99" s="434"/>
      <c r="J99" s="435"/>
      <c r="K99" s="436"/>
      <c r="L99" s="437"/>
      <c r="M99" s="438"/>
      <c r="N99" s="439"/>
    </row>
    <row r="100" spans="1:14" ht="20.100000000000001" customHeight="1">
      <c r="A100" s="855"/>
      <c r="B100" s="857"/>
      <c r="C100" s="859"/>
      <c r="D100" s="859"/>
      <c r="E100" s="859"/>
      <c r="F100" s="861"/>
      <c r="G100" s="851"/>
      <c r="H100" s="660" t="s">
        <v>234</v>
      </c>
      <c r="I100" s="434"/>
      <c r="J100" s="435"/>
      <c r="K100" s="436"/>
      <c r="L100" s="437"/>
      <c r="M100" s="438"/>
      <c r="N100" s="439"/>
    </row>
    <row r="101" spans="1:14" ht="20.100000000000001" customHeight="1">
      <c r="A101" s="855"/>
      <c r="B101" s="857"/>
      <c r="C101" s="859"/>
      <c r="D101" s="859"/>
      <c r="E101" s="859"/>
      <c r="F101" s="861"/>
      <c r="G101" s="851"/>
      <c r="H101" s="660" t="s">
        <v>235</v>
      </c>
      <c r="I101" s="434"/>
      <c r="J101" s="435"/>
      <c r="K101" s="436"/>
      <c r="L101" s="437"/>
      <c r="M101" s="438"/>
      <c r="N101" s="439"/>
    </row>
    <row r="102" spans="1:14" ht="20.100000000000001" customHeight="1">
      <c r="A102" s="855"/>
      <c r="B102" s="857"/>
      <c r="C102" s="859"/>
      <c r="D102" s="859"/>
      <c r="E102" s="859"/>
      <c r="F102" s="861"/>
      <c r="G102" s="851"/>
      <c r="H102" s="660" t="s">
        <v>236</v>
      </c>
      <c r="I102" s="434"/>
      <c r="J102" s="435"/>
      <c r="K102" s="436"/>
      <c r="L102" s="437"/>
      <c r="M102" s="438"/>
      <c r="N102" s="439"/>
    </row>
    <row r="103" spans="1:14" ht="20.100000000000001" customHeight="1">
      <c r="A103" s="855"/>
      <c r="B103" s="857"/>
      <c r="C103" s="859"/>
      <c r="D103" s="859"/>
      <c r="E103" s="859"/>
      <c r="F103" s="861"/>
      <c r="G103" s="851"/>
      <c r="H103" s="660" t="s">
        <v>237</v>
      </c>
      <c r="I103" s="434"/>
      <c r="J103" s="435"/>
      <c r="K103" s="436"/>
      <c r="L103" s="437"/>
      <c r="M103" s="438"/>
      <c r="N103" s="439"/>
    </row>
    <row r="104" spans="1:14" ht="20.100000000000001" customHeight="1">
      <c r="A104" s="855"/>
      <c r="B104" s="857"/>
      <c r="C104" s="859"/>
      <c r="D104" s="859"/>
      <c r="E104" s="859"/>
      <c r="F104" s="861"/>
      <c r="G104" s="851"/>
      <c r="H104" s="660" t="s">
        <v>238</v>
      </c>
      <c r="I104" s="434"/>
      <c r="J104" s="435"/>
      <c r="K104" s="436"/>
      <c r="L104" s="437"/>
      <c r="M104" s="438"/>
      <c r="N104" s="439"/>
    </row>
    <row r="105" spans="1:14" ht="20.100000000000001" customHeight="1">
      <c r="A105" s="855"/>
      <c r="B105" s="857"/>
      <c r="C105" s="859"/>
      <c r="D105" s="859"/>
      <c r="E105" s="859"/>
      <c r="F105" s="861"/>
      <c r="G105" s="851"/>
      <c r="H105" s="660" t="s">
        <v>274</v>
      </c>
      <c r="I105" s="434"/>
      <c r="J105" s="435"/>
      <c r="K105" s="436"/>
      <c r="L105" s="437"/>
      <c r="M105" s="438"/>
      <c r="N105" s="439"/>
    </row>
    <row r="106" spans="1:14" ht="20.100000000000001" customHeight="1">
      <c r="A106" s="856"/>
      <c r="B106" s="858"/>
      <c r="C106" s="860"/>
      <c r="D106" s="860"/>
      <c r="E106" s="860"/>
      <c r="F106" s="862"/>
      <c r="G106" s="852"/>
      <c r="H106" s="660" t="s">
        <v>275</v>
      </c>
      <c r="I106" s="434"/>
      <c r="J106" s="435"/>
      <c r="K106" s="436"/>
      <c r="L106" s="437"/>
      <c r="M106" s="438"/>
      <c r="N106" s="439"/>
    </row>
    <row r="107" spans="1:14" ht="20.100000000000001" customHeight="1" thickBot="1">
      <c r="A107" s="863" t="s">
        <v>7</v>
      </c>
      <c r="B107" s="864"/>
      <c r="C107" s="864"/>
      <c r="D107" s="864"/>
      <c r="E107" s="864"/>
      <c r="F107" s="864"/>
      <c r="G107" s="864"/>
      <c r="H107" s="865"/>
      <c r="I107" s="440">
        <f t="shared" ref="I107:N107" si="3">SUM(I89:I106)</f>
        <v>0</v>
      </c>
      <c r="J107" s="441">
        <f t="shared" si="3"/>
        <v>0</v>
      </c>
      <c r="K107" s="442">
        <f t="shared" si="3"/>
        <v>0</v>
      </c>
      <c r="L107" s="443">
        <f t="shared" si="3"/>
        <v>0</v>
      </c>
      <c r="M107" s="444">
        <f t="shared" si="3"/>
        <v>0</v>
      </c>
      <c r="N107" s="445">
        <f t="shared" si="3"/>
        <v>0</v>
      </c>
    </row>
    <row r="108" spans="1:14" ht="15.75" thickBot="1">
      <c r="A108" s="600" t="s">
        <v>83</v>
      </c>
      <c r="B108" s="601"/>
      <c r="C108" s="601"/>
      <c r="D108" s="601"/>
      <c r="E108" s="601"/>
      <c r="F108" s="601"/>
      <c r="G108" s="601"/>
      <c r="H108" s="600" t="s">
        <v>239</v>
      </c>
      <c r="I108" s="601"/>
      <c r="J108" s="601"/>
      <c r="K108" s="601"/>
      <c r="L108" s="601"/>
      <c r="M108" s="601"/>
      <c r="N108" s="602"/>
    </row>
    <row r="109" spans="1:14" ht="54.95" customHeight="1" thickBot="1">
      <c r="A109" s="872"/>
      <c r="B109" s="873"/>
      <c r="C109" s="873"/>
      <c r="D109" s="873"/>
      <c r="E109" s="873"/>
      <c r="F109" s="873"/>
      <c r="G109" s="874"/>
      <c r="H109" s="875"/>
      <c r="I109" s="876"/>
      <c r="J109" s="876"/>
      <c r="K109" s="876"/>
      <c r="L109" s="876"/>
      <c r="M109" s="876"/>
      <c r="N109" s="877"/>
    </row>
    <row r="110" spans="1:14" ht="12.95" customHeight="1">
      <c r="A110" s="449" t="s">
        <v>316</v>
      </c>
    </row>
    <row r="111" spans="1:14" ht="12.95" customHeight="1">
      <c r="A111" s="449" t="s">
        <v>317</v>
      </c>
      <c r="B111" s="450"/>
      <c r="C111" s="450"/>
      <c r="D111" s="450"/>
      <c r="E111" s="450"/>
      <c r="F111" s="450"/>
      <c r="G111" s="450"/>
    </row>
    <row r="112" spans="1:14" ht="12.95" customHeight="1">
      <c r="A112" s="449" t="s">
        <v>259</v>
      </c>
    </row>
    <row r="113" spans="1:7" ht="12.95" customHeight="1">
      <c r="B113" s="421"/>
      <c r="C113" s="421"/>
      <c r="D113" s="421"/>
      <c r="E113" s="421"/>
      <c r="F113" s="421"/>
      <c r="G113" s="421"/>
    </row>
    <row r="114" spans="1:7" ht="12.95" customHeight="1">
      <c r="A114" s="451" t="s">
        <v>344</v>
      </c>
      <c r="B114" s="421"/>
      <c r="C114" s="421"/>
      <c r="D114" s="421"/>
      <c r="E114" s="421"/>
      <c r="F114" s="421"/>
      <c r="G114" s="421"/>
    </row>
    <row r="115" spans="1:7" ht="12.95" customHeight="1">
      <c r="A115" s="451" t="s">
        <v>345</v>
      </c>
      <c r="B115" s="421"/>
      <c r="C115" s="421"/>
      <c r="D115" s="421"/>
      <c r="E115" s="421"/>
      <c r="F115" s="421"/>
      <c r="G115" s="421"/>
    </row>
    <row r="116" spans="1:7" ht="12.95" customHeight="1">
      <c r="A116" s="451" t="s">
        <v>5</v>
      </c>
    </row>
  </sheetData>
  <mergeCells count="94">
    <mergeCell ref="I86:J86"/>
    <mergeCell ref="K86:L86"/>
    <mergeCell ref="A88:B88"/>
    <mergeCell ref="F89:F106"/>
    <mergeCell ref="G89:G106"/>
    <mergeCell ref="A107:H107"/>
    <mergeCell ref="A109:G109"/>
    <mergeCell ref="H109:N109"/>
    <mergeCell ref="A89:A106"/>
    <mergeCell ref="B89:B106"/>
    <mergeCell ref="C89:C106"/>
    <mergeCell ref="D89:D106"/>
    <mergeCell ref="E89:E106"/>
    <mergeCell ref="E63:E80"/>
    <mergeCell ref="F86:F87"/>
    <mergeCell ref="F63:F80"/>
    <mergeCell ref="G63:G80"/>
    <mergeCell ref="A81:H81"/>
    <mergeCell ref="A83:G83"/>
    <mergeCell ref="H83:N83"/>
    <mergeCell ref="D85:E85"/>
    <mergeCell ref="F85:N85"/>
    <mergeCell ref="A86:A87"/>
    <mergeCell ref="B86:B87"/>
    <mergeCell ref="C86:C87"/>
    <mergeCell ref="D86:D87"/>
    <mergeCell ref="E86:E87"/>
    <mergeCell ref="G86:G87"/>
    <mergeCell ref="H86:H87"/>
    <mergeCell ref="A62:B62"/>
    <mergeCell ref="A63:A80"/>
    <mergeCell ref="B63:B80"/>
    <mergeCell ref="C63:C80"/>
    <mergeCell ref="D63:D80"/>
    <mergeCell ref="F60:F61"/>
    <mergeCell ref="G60:G61"/>
    <mergeCell ref="H60:H61"/>
    <mergeCell ref="I60:J60"/>
    <mergeCell ref="K60:L60"/>
    <mergeCell ref="A60:A61"/>
    <mergeCell ref="B60:B61"/>
    <mergeCell ref="C60:C61"/>
    <mergeCell ref="D60:D61"/>
    <mergeCell ref="E60:E61"/>
    <mergeCell ref="A54:H54"/>
    <mergeCell ref="A56:G56"/>
    <mergeCell ref="H56:N56"/>
    <mergeCell ref="D59:E59"/>
    <mergeCell ref="F59:N59"/>
    <mergeCell ref="E36:E53"/>
    <mergeCell ref="F36:F53"/>
    <mergeCell ref="G36:G53"/>
    <mergeCell ref="E33:E34"/>
    <mergeCell ref="F33:F34"/>
    <mergeCell ref="G33:G34"/>
    <mergeCell ref="A35:B35"/>
    <mergeCell ref="A36:A53"/>
    <mergeCell ref="B36:B53"/>
    <mergeCell ref="C36:C53"/>
    <mergeCell ref="D36:D53"/>
    <mergeCell ref="A33:A34"/>
    <mergeCell ref="B33:B34"/>
    <mergeCell ref="C33:C34"/>
    <mergeCell ref="D33:D34"/>
    <mergeCell ref="A28:H28"/>
    <mergeCell ref="A30:G30"/>
    <mergeCell ref="H30:N30"/>
    <mergeCell ref="D32:E32"/>
    <mergeCell ref="F32:N32"/>
    <mergeCell ref="K33:L33"/>
    <mergeCell ref="H33:H34"/>
    <mergeCell ref="I33:J33"/>
    <mergeCell ref="G10:G27"/>
    <mergeCell ref="A9:B9"/>
    <mergeCell ref="A10:A27"/>
    <mergeCell ref="B10:B27"/>
    <mergeCell ref="C10:C27"/>
    <mergeCell ref="D10:D27"/>
    <mergeCell ref="E10:E27"/>
    <mergeCell ref="F10:F27"/>
    <mergeCell ref="A1:B1"/>
    <mergeCell ref="A2:B2"/>
    <mergeCell ref="D6:E6"/>
    <mergeCell ref="F6:N6"/>
    <mergeCell ref="A7:A8"/>
    <mergeCell ref="B7:B8"/>
    <mergeCell ref="C7:C8"/>
    <mergeCell ref="D7:D8"/>
    <mergeCell ref="E7:E8"/>
    <mergeCell ref="K7:L7"/>
    <mergeCell ref="I7:J7"/>
    <mergeCell ref="F7:F8"/>
    <mergeCell ref="G7:G8"/>
    <mergeCell ref="H7:H8"/>
  </mergeCells>
  <phoneticPr fontId="1" type="noConversion"/>
  <pageMargins left="0.39370078740157483" right="0.39370078740157483" top="0.98425196850393704" bottom="0.98425196850393704" header="0.51181102362204722" footer="0.51181102362204722"/>
  <pageSetup scale="49" fitToHeight="2" orientation="portrait" r:id="rId1"/>
  <headerFooter alignWithMargins="0"/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zoomScaleNormal="100" workbookViewId="0">
      <selection activeCell="D46" sqref="D46"/>
    </sheetView>
  </sheetViews>
  <sheetFormatPr defaultRowHeight="15"/>
  <cols>
    <col min="1" max="1" width="20.42578125" style="96" customWidth="1"/>
    <col min="2" max="2" width="21.5703125" style="96" customWidth="1"/>
    <col min="3" max="3" width="10.7109375" style="96" customWidth="1"/>
    <col min="4" max="6" width="9.140625" style="96"/>
    <col min="7" max="7" width="15.140625" style="96" customWidth="1"/>
    <col min="8" max="8" width="7.28515625" style="96" customWidth="1"/>
    <col min="9" max="9" width="12.5703125" style="96" customWidth="1"/>
    <col min="10" max="10" width="9.85546875" style="96" customWidth="1"/>
    <col min="11" max="16384" width="9.140625" style="96"/>
  </cols>
  <sheetData>
    <row r="1" spans="1:12">
      <c r="A1" s="683" t="s">
        <v>354</v>
      </c>
      <c r="B1" s="684"/>
      <c r="C1" s="175"/>
      <c r="D1" s="175"/>
      <c r="E1" s="175"/>
      <c r="F1" s="175"/>
      <c r="J1" s="98" t="s">
        <v>341</v>
      </c>
    </row>
    <row r="2" spans="1:12">
      <c r="A2" s="683" t="s">
        <v>351</v>
      </c>
      <c r="B2" s="683"/>
      <c r="C2" s="174"/>
      <c r="D2" s="174"/>
      <c r="E2" s="174"/>
      <c r="F2" s="174"/>
      <c r="J2" s="98" t="s">
        <v>254</v>
      </c>
    </row>
    <row r="3" spans="1:12">
      <c r="A3" s="454"/>
    </row>
    <row r="5" spans="1:12" ht="16.5" customHeight="1">
      <c r="A5" s="685" t="s">
        <v>318</v>
      </c>
      <c r="B5" s="685"/>
      <c r="C5" s="685"/>
      <c r="D5" s="685"/>
      <c r="E5" s="685"/>
      <c r="F5" s="685"/>
      <c r="G5" s="685"/>
      <c r="H5" s="685"/>
      <c r="I5" s="685"/>
      <c r="J5" s="685"/>
    </row>
    <row r="6" spans="1:12" ht="15.75" thickBot="1">
      <c r="A6" s="94"/>
      <c r="H6" s="455"/>
    </row>
    <row r="7" spans="1:12" ht="17.25">
      <c r="A7" s="878" t="s">
        <v>84</v>
      </c>
      <c r="B7" s="880" t="s">
        <v>85</v>
      </c>
      <c r="C7" s="456" t="s">
        <v>86</v>
      </c>
      <c r="D7" s="882" t="s">
        <v>87</v>
      </c>
      <c r="E7" s="883"/>
      <c r="F7" s="457" t="s">
        <v>88</v>
      </c>
      <c r="G7" s="458" t="s">
        <v>89</v>
      </c>
      <c r="H7" s="458" t="s">
        <v>90</v>
      </c>
      <c r="I7" s="459" t="s">
        <v>91</v>
      </c>
      <c r="J7" s="884" t="s">
        <v>92</v>
      </c>
      <c r="L7" s="460"/>
    </row>
    <row r="8" spans="1:12" ht="15.75" thickBot="1">
      <c r="A8" s="879"/>
      <c r="B8" s="881"/>
      <c r="C8" s="461" t="s">
        <v>93</v>
      </c>
      <c r="D8" s="462" t="s">
        <v>94</v>
      </c>
      <c r="E8" s="463" t="s">
        <v>95</v>
      </c>
      <c r="F8" s="464" t="s">
        <v>96</v>
      </c>
      <c r="G8" s="463" t="s">
        <v>97</v>
      </c>
      <c r="H8" s="464" t="s">
        <v>98</v>
      </c>
      <c r="I8" s="464" t="s">
        <v>99</v>
      </c>
      <c r="J8" s="885"/>
    </row>
    <row r="9" spans="1:12">
      <c r="A9" s="465"/>
      <c r="B9" s="466"/>
      <c r="C9" s="467"/>
      <c r="D9" s="468"/>
      <c r="E9" s="469"/>
      <c r="F9" s="470"/>
      <c r="G9" s="470"/>
      <c r="H9" s="469"/>
      <c r="I9" s="470"/>
      <c r="J9" s="471"/>
    </row>
    <row r="10" spans="1:12">
      <c r="A10" s="472"/>
      <c r="B10" s="473"/>
      <c r="C10" s="474"/>
      <c r="D10" s="475"/>
      <c r="E10" s="476"/>
      <c r="F10" s="477"/>
      <c r="G10" s="477"/>
      <c r="H10" s="476"/>
      <c r="I10" s="477"/>
      <c r="J10" s="478"/>
    </row>
    <row r="11" spans="1:12">
      <c r="A11" s="472"/>
      <c r="B11" s="473"/>
      <c r="C11" s="474"/>
      <c r="D11" s="475"/>
      <c r="E11" s="476"/>
      <c r="F11" s="477"/>
      <c r="G11" s="477"/>
      <c r="H11" s="476"/>
      <c r="I11" s="477"/>
      <c r="J11" s="478"/>
    </row>
    <row r="12" spans="1:12">
      <c r="A12" s="472"/>
      <c r="B12" s="473"/>
      <c r="C12" s="474"/>
      <c r="D12" s="475"/>
      <c r="E12" s="476"/>
      <c r="F12" s="477"/>
      <c r="G12" s="477"/>
      <c r="H12" s="476"/>
      <c r="I12" s="477"/>
      <c r="J12" s="478"/>
    </row>
    <row r="13" spans="1:12" ht="15.75" thickBot="1">
      <c r="A13" s="479"/>
      <c r="B13" s="480"/>
      <c r="C13" s="481"/>
      <c r="D13" s="482"/>
      <c r="E13" s="483"/>
      <c r="F13" s="484"/>
      <c r="G13" s="484"/>
      <c r="H13" s="483"/>
      <c r="I13" s="484"/>
      <c r="J13" s="485"/>
    </row>
    <row r="14" spans="1:12" ht="16.5" thickTop="1" thickBot="1">
      <c r="A14" s="486" t="s">
        <v>100</v>
      </c>
      <c r="B14" s="487"/>
      <c r="C14" s="488" t="s">
        <v>53</v>
      </c>
      <c r="D14" s="489">
        <f>SUM(D9:D13)</f>
        <v>0</v>
      </c>
      <c r="E14" s="489">
        <f>SUM(E9:E13)</f>
        <v>0</v>
      </c>
      <c r="F14" s="487"/>
      <c r="G14" s="487"/>
      <c r="H14" s="490"/>
      <c r="I14" s="487"/>
      <c r="J14" s="491"/>
    </row>
    <row r="17" spans="1:10" ht="15.75">
      <c r="A17" s="685" t="s">
        <v>319</v>
      </c>
      <c r="B17" s="685"/>
      <c r="C17" s="685"/>
      <c r="D17" s="685"/>
      <c r="E17" s="685"/>
      <c r="F17" s="685"/>
      <c r="G17" s="685"/>
      <c r="H17" s="685"/>
      <c r="I17" s="685"/>
      <c r="J17" s="685"/>
    </row>
    <row r="18" spans="1:10" ht="15.75" thickBot="1">
      <c r="A18" s="116"/>
      <c r="B18" s="116"/>
      <c r="C18" s="492"/>
      <c r="D18" s="492"/>
      <c r="E18" s="492"/>
      <c r="F18" s="116"/>
      <c r="G18" s="116"/>
      <c r="H18" s="492"/>
      <c r="I18" s="116"/>
      <c r="J18" s="116"/>
    </row>
    <row r="19" spans="1:10">
      <c r="A19" s="878" t="s">
        <v>84</v>
      </c>
      <c r="B19" s="880" t="s">
        <v>85</v>
      </c>
      <c r="C19" s="456" t="s">
        <v>86</v>
      </c>
      <c r="D19" s="882" t="s">
        <v>87</v>
      </c>
      <c r="E19" s="883"/>
      <c r="F19" s="457" t="s">
        <v>88</v>
      </c>
      <c r="G19" s="458" t="s">
        <v>89</v>
      </c>
      <c r="H19" s="458" t="s">
        <v>90</v>
      </c>
      <c r="I19" s="459" t="s">
        <v>91</v>
      </c>
      <c r="J19" s="884" t="s">
        <v>92</v>
      </c>
    </row>
    <row r="20" spans="1:10" ht="15.75" thickBot="1">
      <c r="A20" s="879"/>
      <c r="B20" s="881"/>
      <c r="C20" s="461" t="s">
        <v>93</v>
      </c>
      <c r="D20" s="462" t="s">
        <v>94</v>
      </c>
      <c r="E20" s="463" t="s">
        <v>95</v>
      </c>
      <c r="F20" s="464" t="s">
        <v>96</v>
      </c>
      <c r="G20" s="463" t="s">
        <v>97</v>
      </c>
      <c r="H20" s="464" t="s">
        <v>98</v>
      </c>
      <c r="I20" s="464" t="s">
        <v>99</v>
      </c>
      <c r="J20" s="885"/>
    </row>
    <row r="21" spans="1:10">
      <c r="A21" s="465"/>
      <c r="B21" s="466"/>
      <c r="C21" s="467"/>
      <c r="D21" s="468"/>
      <c r="E21" s="469"/>
      <c r="F21" s="470"/>
      <c r="G21" s="470"/>
      <c r="H21" s="469"/>
      <c r="I21" s="470"/>
      <c r="J21" s="471"/>
    </row>
    <row r="22" spans="1:10">
      <c r="A22" s="472"/>
      <c r="B22" s="473"/>
      <c r="C22" s="474"/>
      <c r="D22" s="475"/>
      <c r="E22" s="476"/>
      <c r="F22" s="477"/>
      <c r="G22" s="477"/>
      <c r="H22" s="476"/>
      <c r="I22" s="477"/>
      <c r="J22" s="478"/>
    </row>
    <row r="23" spans="1:10">
      <c r="A23" s="472"/>
      <c r="B23" s="473"/>
      <c r="C23" s="474"/>
      <c r="D23" s="475"/>
      <c r="E23" s="476"/>
      <c r="F23" s="477"/>
      <c r="G23" s="477"/>
      <c r="H23" s="476"/>
      <c r="I23" s="477"/>
      <c r="J23" s="478"/>
    </row>
    <row r="24" spans="1:10">
      <c r="A24" s="472"/>
      <c r="B24" s="473"/>
      <c r="C24" s="474"/>
      <c r="D24" s="475"/>
      <c r="E24" s="476"/>
      <c r="F24" s="477"/>
      <c r="G24" s="477"/>
      <c r="H24" s="476"/>
      <c r="I24" s="477"/>
      <c r="J24" s="478"/>
    </row>
    <row r="25" spans="1:10" ht="15.75" thickBot="1">
      <c r="A25" s="479"/>
      <c r="B25" s="480"/>
      <c r="C25" s="481"/>
      <c r="D25" s="482"/>
      <c r="E25" s="483"/>
      <c r="F25" s="484"/>
      <c r="G25" s="484"/>
      <c r="H25" s="483"/>
      <c r="I25" s="484"/>
      <c r="J25" s="485"/>
    </row>
    <row r="26" spans="1:10" ht="16.5" thickTop="1" thickBot="1">
      <c r="A26" s="486" t="s">
        <v>100</v>
      </c>
      <c r="B26" s="487"/>
      <c r="C26" s="488" t="s">
        <v>53</v>
      </c>
      <c r="D26" s="489">
        <f>SUM(D21:D25)</f>
        <v>0</v>
      </c>
      <c r="E26" s="489">
        <f>SUM(E21:E25)</f>
        <v>0</v>
      </c>
      <c r="F26" s="487"/>
      <c r="G26" s="487"/>
      <c r="H26" s="490"/>
      <c r="I26" s="487"/>
      <c r="J26" s="491"/>
    </row>
    <row r="27" spans="1:10">
      <c r="A27" s="116"/>
      <c r="B27" s="116"/>
      <c r="C27" s="492"/>
      <c r="D27" s="492"/>
      <c r="E27" s="492"/>
      <c r="F27" s="116"/>
      <c r="G27" s="116"/>
      <c r="H27" s="492"/>
      <c r="I27" s="116"/>
      <c r="J27" s="116"/>
    </row>
    <row r="28" spans="1:10" ht="15.75" thickBot="1">
      <c r="A28" s="116"/>
      <c r="B28" s="116"/>
      <c r="C28" s="492"/>
      <c r="D28" s="492"/>
      <c r="E28" s="492"/>
      <c r="F28" s="116"/>
      <c r="G28" s="116"/>
      <c r="H28" s="116"/>
      <c r="I28" s="116"/>
      <c r="J28" s="116"/>
    </row>
    <row r="29" spans="1:10" ht="15.75" thickBot="1">
      <c r="A29" s="493" t="s">
        <v>320</v>
      </c>
      <c r="B29" s="494"/>
      <c r="C29" s="495"/>
      <c r="D29" s="496">
        <f>D14+D26</f>
        <v>0</v>
      </c>
      <c r="E29" s="496">
        <f>E14+E26</f>
        <v>0</v>
      </c>
      <c r="F29" s="497"/>
      <c r="G29" s="497"/>
      <c r="H29" s="116"/>
      <c r="I29" s="116"/>
      <c r="J29" s="116"/>
    </row>
    <row r="30" spans="1:10">
      <c r="D30" s="498" t="s">
        <v>216</v>
      </c>
      <c r="E30" s="499"/>
    </row>
    <row r="31" spans="1:10">
      <c r="A31" s="96" t="s">
        <v>344</v>
      </c>
    </row>
    <row r="32" spans="1:10">
      <c r="A32" s="96" t="s">
        <v>363</v>
      </c>
    </row>
    <row r="33" spans="1:10">
      <c r="A33" s="96" t="s">
        <v>339</v>
      </c>
      <c r="B33" s="500"/>
    </row>
    <row r="36" spans="1:10" ht="15.75">
      <c r="A36" s="685" t="s">
        <v>321</v>
      </c>
      <c r="B36" s="685"/>
      <c r="C36" s="685"/>
      <c r="D36" s="685"/>
      <c r="E36" s="685"/>
      <c r="F36" s="685"/>
      <c r="G36" s="685"/>
      <c r="H36" s="685"/>
      <c r="I36" s="685"/>
      <c r="J36" s="685"/>
    </row>
    <row r="37" spans="1:10" ht="15.75" thickBot="1">
      <c r="A37" s="94"/>
      <c r="H37" s="455"/>
    </row>
    <row r="38" spans="1:10">
      <c r="A38" s="878" t="s">
        <v>84</v>
      </c>
      <c r="B38" s="880" t="s">
        <v>85</v>
      </c>
      <c r="C38" s="456" t="s">
        <v>86</v>
      </c>
      <c r="D38" s="882" t="s">
        <v>101</v>
      </c>
      <c r="E38" s="883"/>
      <c r="F38" s="457" t="s">
        <v>88</v>
      </c>
      <c r="G38" s="458" t="s">
        <v>89</v>
      </c>
      <c r="H38" s="458" t="s">
        <v>90</v>
      </c>
      <c r="I38" s="459" t="s">
        <v>91</v>
      </c>
      <c r="J38" s="884" t="s">
        <v>92</v>
      </c>
    </row>
    <row r="39" spans="1:10" ht="15.75" thickBot="1">
      <c r="A39" s="879"/>
      <c r="B39" s="881"/>
      <c r="C39" s="461" t="s">
        <v>93</v>
      </c>
      <c r="D39" s="462" t="s">
        <v>94</v>
      </c>
      <c r="E39" s="463" t="s">
        <v>95</v>
      </c>
      <c r="F39" s="464" t="s">
        <v>96</v>
      </c>
      <c r="G39" s="463" t="s">
        <v>97</v>
      </c>
      <c r="H39" s="464" t="s">
        <v>98</v>
      </c>
      <c r="I39" s="464" t="s">
        <v>99</v>
      </c>
      <c r="J39" s="885"/>
    </row>
    <row r="40" spans="1:10">
      <c r="A40" s="668" t="s">
        <v>364</v>
      </c>
      <c r="B40" s="668" t="s">
        <v>365</v>
      </c>
      <c r="C40" s="467"/>
      <c r="D40" s="468">
        <v>123807</v>
      </c>
      <c r="E40" s="469"/>
      <c r="F40" s="470"/>
      <c r="G40" s="669" t="s">
        <v>366</v>
      </c>
      <c r="H40" s="469"/>
      <c r="I40" s="470"/>
      <c r="J40" s="471"/>
    </row>
    <row r="41" spans="1:10">
      <c r="A41" s="670" t="s">
        <v>364</v>
      </c>
      <c r="B41" s="670" t="s">
        <v>365</v>
      </c>
      <c r="C41" s="474"/>
      <c r="D41" s="475">
        <v>1912313</v>
      </c>
      <c r="E41" s="476"/>
      <c r="F41" s="477"/>
      <c r="G41" s="669" t="s">
        <v>367</v>
      </c>
      <c r="H41" s="665"/>
      <c r="I41" s="666"/>
      <c r="J41" s="667"/>
    </row>
    <row r="42" spans="1:10">
      <c r="A42" s="670" t="s">
        <v>368</v>
      </c>
      <c r="B42" s="670" t="s">
        <v>365</v>
      </c>
      <c r="C42" s="474"/>
      <c r="D42" s="475">
        <v>77850</v>
      </c>
      <c r="E42" s="476"/>
      <c r="F42" s="477"/>
      <c r="G42" s="671" t="s">
        <v>369</v>
      </c>
      <c r="H42" s="665"/>
      <c r="I42" s="666"/>
      <c r="J42" s="667"/>
    </row>
    <row r="43" spans="1:10">
      <c r="A43" s="670" t="s">
        <v>370</v>
      </c>
      <c r="B43" s="670" t="s">
        <v>365</v>
      </c>
      <c r="C43" s="672"/>
      <c r="D43" s="482">
        <v>313060</v>
      </c>
      <c r="E43" s="483">
        <v>10000</v>
      </c>
      <c r="F43" s="673" t="s">
        <v>371</v>
      </c>
      <c r="G43" s="671" t="s">
        <v>367</v>
      </c>
      <c r="H43" s="476"/>
      <c r="I43" s="477"/>
      <c r="J43" s="478"/>
    </row>
    <row r="44" spans="1:10">
      <c r="A44" s="670" t="s">
        <v>372</v>
      </c>
      <c r="B44" s="670" t="s">
        <v>365</v>
      </c>
      <c r="C44" s="672"/>
      <c r="D44" s="482">
        <v>17371</v>
      </c>
      <c r="E44" s="483">
        <v>7680</v>
      </c>
      <c r="F44" s="673" t="s">
        <v>371</v>
      </c>
      <c r="G44" s="674" t="s">
        <v>366</v>
      </c>
      <c r="H44" s="476"/>
      <c r="I44" s="477"/>
      <c r="J44" s="478"/>
    </row>
    <row r="45" spans="1:10">
      <c r="A45" s="670" t="s">
        <v>372</v>
      </c>
      <c r="B45" s="670" t="s">
        <v>365</v>
      </c>
      <c r="C45" s="481"/>
      <c r="D45" s="482">
        <v>778610</v>
      </c>
      <c r="E45" s="483"/>
      <c r="F45" s="484"/>
      <c r="G45" s="671" t="s">
        <v>367</v>
      </c>
      <c r="H45" s="476"/>
      <c r="I45" s="477"/>
      <c r="J45" s="478"/>
    </row>
    <row r="46" spans="1:10" ht="15.75" thickBot="1">
      <c r="A46" s="479"/>
      <c r="B46" s="480"/>
      <c r="C46" s="481"/>
      <c r="D46" s="482"/>
      <c r="E46" s="483"/>
      <c r="F46" s="484"/>
      <c r="G46" s="484"/>
      <c r="H46" s="483"/>
      <c r="I46" s="484"/>
      <c r="J46" s="485"/>
    </row>
    <row r="47" spans="1:10" ht="16.5" thickTop="1" thickBot="1">
      <c r="A47" s="486" t="s">
        <v>100</v>
      </c>
      <c r="B47" s="487"/>
      <c r="C47" s="488" t="s">
        <v>53</v>
      </c>
      <c r="D47" s="489">
        <f>SUM(D40:D46)</f>
        <v>3223011</v>
      </c>
      <c r="E47" s="489">
        <f>SUM(E40:E46)</f>
        <v>17680</v>
      </c>
      <c r="F47" s="487"/>
      <c r="G47" s="487"/>
      <c r="H47" s="490"/>
      <c r="I47" s="487"/>
      <c r="J47" s="491"/>
    </row>
    <row r="50" spans="1:10" ht="15.75">
      <c r="A50" s="685" t="s">
        <v>322</v>
      </c>
      <c r="B50" s="685"/>
      <c r="C50" s="685"/>
      <c r="D50" s="685"/>
      <c r="E50" s="685"/>
      <c r="F50" s="685"/>
      <c r="G50" s="685"/>
      <c r="H50" s="685"/>
      <c r="I50" s="685"/>
      <c r="J50" s="685"/>
    </row>
    <row r="51" spans="1:10" ht="15.75" thickBot="1">
      <c r="A51" s="116"/>
      <c r="B51" s="116"/>
      <c r="C51" s="492"/>
      <c r="D51" s="492"/>
      <c r="E51" s="492"/>
      <c r="F51" s="116"/>
      <c r="G51" s="116"/>
      <c r="H51" s="492"/>
      <c r="I51" s="116"/>
      <c r="J51" s="116"/>
    </row>
    <row r="52" spans="1:10">
      <c r="A52" s="878" t="s">
        <v>84</v>
      </c>
      <c r="B52" s="880" t="s">
        <v>85</v>
      </c>
      <c r="C52" s="456" t="s">
        <v>86</v>
      </c>
      <c r="D52" s="882" t="s">
        <v>101</v>
      </c>
      <c r="E52" s="883"/>
      <c r="F52" s="457" t="s">
        <v>88</v>
      </c>
      <c r="G52" s="458" t="s">
        <v>89</v>
      </c>
      <c r="H52" s="458" t="s">
        <v>90</v>
      </c>
      <c r="I52" s="459" t="s">
        <v>91</v>
      </c>
      <c r="J52" s="884" t="s">
        <v>92</v>
      </c>
    </row>
    <row r="53" spans="1:10" ht="15.75" thickBot="1">
      <c r="A53" s="879"/>
      <c r="B53" s="881"/>
      <c r="C53" s="461" t="s">
        <v>93</v>
      </c>
      <c r="D53" s="462" t="s">
        <v>94</v>
      </c>
      <c r="E53" s="463" t="s">
        <v>95</v>
      </c>
      <c r="F53" s="464" t="s">
        <v>96</v>
      </c>
      <c r="G53" s="463" t="s">
        <v>97</v>
      </c>
      <c r="H53" s="464" t="s">
        <v>98</v>
      </c>
      <c r="I53" s="464" t="s">
        <v>99</v>
      </c>
      <c r="J53" s="885"/>
    </row>
    <row r="54" spans="1:10">
      <c r="A54" s="465"/>
      <c r="B54" s="466"/>
      <c r="C54" s="467"/>
      <c r="D54" s="468"/>
      <c r="E54" s="469"/>
      <c r="F54" s="470"/>
      <c r="G54" s="470"/>
      <c r="H54" s="469"/>
      <c r="I54" s="470"/>
      <c r="J54" s="471"/>
    </row>
    <row r="55" spans="1:10">
      <c r="A55" s="472"/>
      <c r="B55" s="473"/>
      <c r="C55" s="474"/>
      <c r="D55" s="475"/>
      <c r="E55" s="476"/>
      <c r="F55" s="477"/>
      <c r="G55" s="477"/>
      <c r="H55" s="476"/>
      <c r="I55" s="477"/>
      <c r="J55" s="478"/>
    </row>
    <row r="56" spans="1:10">
      <c r="A56" s="472"/>
      <c r="B56" s="473"/>
      <c r="C56" s="474"/>
      <c r="D56" s="475"/>
      <c r="E56" s="476"/>
      <c r="F56" s="477"/>
      <c r="G56" s="477"/>
      <c r="H56" s="476"/>
      <c r="I56" s="477"/>
      <c r="J56" s="478"/>
    </row>
    <row r="57" spans="1:10">
      <c r="A57" s="472"/>
      <c r="B57" s="473"/>
      <c r="C57" s="474"/>
      <c r="D57" s="475"/>
      <c r="E57" s="476"/>
      <c r="F57" s="477"/>
      <c r="G57" s="477"/>
      <c r="H57" s="476"/>
      <c r="I57" s="477"/>
      <c r="J57" s="478"/>
    </row>
    <row r="58" spans="1:10" ht="15.75" thickBot="1">
      <c r="A58" s="479"/>
      <c r="B58" s="480"/>
      <c r="C58" s="481"/>
      <c r="D58" s="482"/>
      <c r="E58" s="483"/>
      <c r="F58" s="484"/>
      <c r="G58" s="484"/>
      <c r="H58" s="483"/>
      <c r="I58" s="484"/>
      <c r="J58" s="485"/>
    </row>
    <row r="59" spans="1:10" ht="16.5" thickTop="1" thickBot="1">
      <c r="A59" s="486" t="s">
        <v>100</v>
      </c>
      <c r="B59" s="487"/>
      <c r="C59" s="488" t="s">
        <v>53</v>
      </c>
      <c r="D59" s="489">
        <f>SUM(D54:D58)</f>
        <v>0</v>
      </c>
      <c r="E59" s="489">
        <f>SUM(E54:E58)</f>
        <v>0</v>
      </c>
      <c r="F59" s="487"/>
      <c r="G59" s="487"/>
      <c r="H59" s="490"/>
      <c r="I59" s="487"/>
      <c r="J59" s="491"/>
    </row>
    <row r="60" spans="1:10">
      <c r="A60" s="116"/>
      <c r="B60" s="116"/>
      <c r="C60" s="492"/>
      <c r="D60" s="492"/>
      <c r="E60" s="492"/>
      <c r="F60" s="116"/>
      <c r="G60" s="116"/>
      <c r="H60" s="492"/>
      <c r="I60" s="116"/>
      <c r="J60" s="116"/>
    </row>
    <row r="61" spans="1:10" ht="15.75" thickBot="1">
      <c r="A61" s="116"/>
      <c r="B61" s="116"/>
      <c r="C61" s="492"/>
      <c r="D61" s="492"/>
      <c r="E61" s="492"/>
      <c r="F61" s="116"/>
      <c r="G61" s="116"/>
      <c r="H61" s="116"/>
      <c r="I61" s="116"/>
      <c r="J61" s="116"/>
    </row>
    <row r="62" spans="1:10" ht="16.5" thickBot="1">
      <c r="A62" s="501" t="s">
        <v>323</v>
      </c>
      <c r="B62" s="494"/>
      <c r="C62" s="495"/>
      <c r="D62" s="496">
        <f>D47+D59</f>
        <v>3223011</v>
      </c>
      <c r="E62" s="496">
        <f>E47+E59</f>
        <v>17680</v>
      </c>
      <c r="F62" s="497"/>
      <c r="G62" s="497"/>
      <c r="H62" s="116"/>
      <c r="I62" s="116"/>
      <c r="J62" s="116"/>
    </row>
    <row r="63" spans="1:10">
      <c r="D63" s="175" t="s">
        <v>217</v>
      </c>
      <c r="E63" s="499"/>
    </row>
    <row r="64" spans="1:10">
      <c r="A64" s="96" t="s">
        <v>344</v>
      </c>
    </row>
    <row r="65" spans="1:2">
      <c r="A65" s="96" t="s">
        <v>363</v>
      </c>
    </row>
    <row r="66" spans="1:2">
      <c r="A66" s="96" t="s">
        <v>339</v>
      </c>
      <c r="B66" s="500"/>
    </row>
  </sheetData>
  <mergeCells count="22">
    <mergeCell ref="A50:J50"/>
    <mergeCell ref="A52:A53"/>
    <mergeCell ref="B52:B53"/>
    <mergeCell ref="D52:E52"/>
    <mergeCell ref="J52:J53"/>
    <mergeCell ref="A36:J36"/>
    <mergeCell ref="A38:A39"/>
    <mergeCell ref="B38:B39"/>
    <mergeCell ref="D38:E38"/>
    <mergeCell ref="J38:J39"/>
    <mergeCell ref="A17:J17"/>
    <mergeCell ref="A19:A20"/>
    <mergeCell ref="B19:B20"/>
    <mergeCell ref="D19:E19"/>
    <mergeCell ref="J19:J20"/>
    <mergeCell ref="A1:B1"/>
    <mergeCell ref="A2:B2"/>
    <mergeCell ref="A5:J5"/>
    <mergeCell ref="A7:A8"/>
    <mergeCell ref="B7:B8"/>
    <mergeCell ref="D7:E7"/>
    <mergeCell ref="J7:J8"/>
  </mergeCells>
  <phoneticPr fontId="1" type="noConversion"/>
  <pageMargins left="0.78740157480314965" right="0.78740157480314965" top="0.98425196850393704" bottom="0.98425196850393704" header="0.51181102362204722" footer="0.51181102362204722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7"/>
  <sheetViews>
    <sheetView topLeftCell="A46" zoomScaleNormal="100" workbookViewId="0">
      <selection activeCell="E71" sqref="E71:H71"/>
    </sheetView>
  </sheetViews>
  <sheetFormatPr defaultRowHeight="15"/>
  <cols>
    <col min="1" max="1" width="4" style="180" customWidth="1"/>
    <col min="2" max="2" width="12.140625" style="180" customWidth="1"/>
    <col min="3" max="3" width="22" style="180" customWidth="1"/>
    <col min="4" max="4" width="27" style="180" customWidth="1"/>
    <col min="5" max="5" width="14.140625" style="180" customWidth="1"/>
    <col min="6" max="7" width="9.140625" style="180"/>
    <col min="8" max="8" width="2.85546875" style="180" customWidth="1"/>
    <col min="9" max="16384" width="9.140625" style="180"/>
  </cols>
  <sheetData>
    <row r="1" spans="1:9">
      <c r="A1" s="179" t="s">
        <v>350</v>
      </c>
      <c r="B1" s="176"/>
      <c r="C1" s="176"/>
      <c r="D1" s="176"/>
      <c r="E1" s="176"/>
      <c r="F1" s="176"/>
      <c r="G1" s="176"/>
      <c r="H1" s="177" t="s">
        <v>341</v>
      </c>
    </row>
    <row r="2" spans="1:9">
      <c r="A2" s="179" t="s">
        <v>351</v>
      </c>
      <c r="B2" s="176"/>
      <c r="C2" s="176"/>
      <c r="D2" s="176"/>
      <c r="E2" s="176"/>
      <c r="F2" s="176"/>
      <c r="G2" s="176"/>
      <c r="H2" s="178" t="s">
        <v>215</v>
      </c>
    </row>
    <row r="3" spans="1:9">
      <c r="A3" s="179"/>
      <c r="B3" s="176"/>
      <c r="C3" s="176"/>
      <c r="D3" s="176"/>
      <c r="E3" s="176"/>
      <c r="F3" s="176"/>
      <c r="G3" s="176"/>
      <c r="H3" s="178"/>
    </row>
    <row r="4" spans="1:9" ht="15.75">
      <c r="A4" s="235" t="s">
        <v>324</v>
      </c>
    </row>
    <row r="5" spans="1:9" ht="15.75" thickBot="1"/>
    <row r="6" spans="1:9" ht="21" customHeight="1" thickTop="1" thickBot="1">
      <c r="A6" s="927" t="s">
        <v>325</v>
      </c>
      <c r="B6" s="928"/>
      <c r="C6" s="928"/>
      <c r="D6" s="928"/>
      <c r="E6" s="928"/>
      <c r="F6" s="928"/>
      <c r="G6" s="928"/>
      <c r="H6" s="929"/>
    </row>
    <row r="7" spans="1:9" ht="26.25" customHeight="1" thickTop="1" thickBot="1">
      <c r="A7" s="502" t="s">
        <v>102</v>
      </c>
      <c r="B7" s="503" t="s">
        <v>103</v>
      </c>
      <c r="C7" s="504" t="s">
        <v>104</v>
      </c>
      <c r="D7" s="946" t="s">
        <v>105</v>
      </c>
      <c r="E7" s="946"/>
      <c r="F7" s="946"/>
      <c r="G7" s="946"/>
      <c r="H7" s="947"/>
      <c r="I7" s="505"/>
    </row>
    <row r="8" spans="1:9" ht="26.25" customHeight="1" thickTop="1">
      <c r="A8" s="506">
        <v>1</v>
      </c>
      <c r="B8" s="610"/>
      <c r="C8" s="507"/>
      <c r="D8" s="948"/>
      <c r="E8" s="949"/>
      <c r="F8" s="949"/>
      <c r="G8" s="949"/>
      <c r="H8" s="950"/>
    </row>
    <row r="9" spans="1:9" ht="15" customHeight="1">
      <c r="A9" s="508"/>
      <c r="B9" s="509" t="s">
        <v>106</v>
      </c>
      <c r="C9" s="510"/>
      <c r="D9" s="511"/>
      <c r="E9" s="889" t="s">
        <v>107</v>
      </c>
      <c r="F9" s="890"/>
      <c r="G9" s="890"/>
      <c r="H9" s="891"/>
    </row>
    <row r="10" spans="1:9" ht="13.5" customHeight="1">
      <c r="A10" s="508"/>
      <c r="B10" s="905"/>
      <c r="C10" s="906"/>
      <c r="D10" s="906"/>
      <c r="E10" s="905" t="s">
        <v>53</v>
      </c>
      <c r="F10" s="906"/>
      <c r="G10" s="906"/>
      <c r="H10" s="907"/>
    </row>
    <row r="11" spans="1:9" ht="12.75" customHeight="1">
      <c r="A11" s="508"/>
      <c r="B11" s="908"/>
      <c r="C11" s="909"/>
      <c r="D11" s="909"/>
      <c r="E11" s="908"/>
      <c r="F11" s="909"/>
      <c r="G11" s="909"/>
      <c r="H11" s="910"/>
    </row>
    <row r="12" spans="1:9" ht="12.75" customHeight="1" thickBot="1">
      <c r="A12" s="512"/>
      <c r="B12" s="943"/>
      <c r="C12" s="944"/>
      <c r="D12" s="951"/>
      <c r="E12" s="943"/>
      <c r="F12" s="944"/>
      <c r="G12" s="944"/>
      <c r="H12" s="945"/>
    </row>
    <row r="13" spans="1:9" ht="21" customHeight="1">
      <c r="A13" s="513">
        <v>2</v>
      </c>
      <c r="B13" s="514"/>
      <c r="C13" s="515"/>
      <c r="D13" s="937"/>
      <c r="E13" s="937"/>
      <c r="F13" s="937"/>
      <c r="G13" s="937"/>
      <c r="H13" s="938"/>
    </row>
    <row r="14" spans="1:9" ht="14.25" customHeight="1">
      <c r="A14" s="508"/>
      <c r="B14" s="509" t="s">
        <v>106</v>
      </c>
      <c r="C14" s="510"/>
      <c r="D14" s="511"/>
      <c r="E14" s="889" t="s">
        <v>107</v>
      </c>
      <c r="F14" s="890"/>
      <c r="G14" s="890"/>
      <c r="H14" s="891"/>
    </row>
    <row r="15" spans="1:9" ht="12.75" customHeight="1">
      <c r="A15" s="508"/>
      <c r="B15" s="905"/>
      <c r="C15" s="906"/>
      <c r="D15" s="906"/>
      <c r="E15" s="905"/>
      <c r="F15" s="906"/>
      <c r="G15" s="906"/>
      <c r="H15" s="907"/>
    </row>
    <row r="16" spans="1:9" ht="12.75" customHeight="1">
      <c r="A16" s="508"/>
      <c r="B16" s="908"/>
      <c r="C16" s="909"/>
      <c r="D16" s="909"/>
      <c r="E16" s="908"/>
      <c r="F16" s="909"/>
      <c r="G16" s="909"/>
      <c r="H16" s="910"/>
    </row>
    <row r="17" spans="1:9" ht="12.75" customHeight="1" thickBot="1">
      <c r="A17" s="512"/>
      <c r="B17" s="943"/>
      <c r="C17" s="944"/>
      <c r="D17" s="951"/>
      <c r="E17" s="943"/>
      <c r="F17" s="944"/>
      <c r="G17" s="944"/>
      <c r="H17" s="945"/>
    </row>
    <row r="18" spans="1:9" ht="23.25" customHeight="1">
      <c r="A18" s="513">
        <v>3</v>
      </c>
      <c r="B18" s="514"/>
      <c r="C18" s="515"/>
      <c r="D18" s="937"/>
      <c r="E18" s="937"/>
      <c r="F18" s="937"/>
      <c r="G18" s="937"/>
      <c r="H18" s="938"/>
    </row>
    <row r="19" spans="1:9" ht="14.25" customHeight="1">
      <c r="A19" s="508"/>
      <c r="B19" s="509" t="s">
        <v>106</v>
      </c>
      <c r="C19" s="510"/>
      <c r="D19" s="511"/>
      <c r="E19" s="889" t="s">
        <v>107</v>
      </c>
      <c r="F19" s="890"/>
      <c r="G19" s="890"/>
      <c r="H19" s="891"/>
    </row>
    <row r="20" spans="1:9" ht="12.75" customHeight="1">
      <c r="A20" s="508"/>
      <c r="B20" s="905"/>
      <c r="C20" s="906"/>
      <c r="D20" s="906"/>
      <c r="E20" s="905"/>
      <c r="F20" s="906"/>
      <c r="G20" s="906"/>
      <c r="H20" s="907"/>
    </row>
    <row r="21" spans="1:9" ht="12.75" customHeight="1">
      <c r="A21" s="508"/>
      <c r="B21" s="908"/>
      <c r="C21" s="909"/>
      <c r="D21" s="930"/>
      <c r="E21" s="908"/>
      <c r="F21" s="909"/>
      <c r="G21" s="909"/>
      <c r="H21" s="910"/>
    </row>
    <row r="22" spans="1:9" ht="12.75" customHeight="1" thickBot="1">
      <c r="A22" s="512"/>
      <c r="B22" s="892"/>
      <c r="C22" s="893"/>
      <c r="D22" s="915"/>
      <c r="E22" s="943"/>
      <c r="F22" s="944"/>
      <c r="G22" s="944"/>
      <c r="H22" s="945"/>
    </row>
    <row r="23" spans="1:9" ht="17.25" customHeight="1">
      <c r="A23" s="513">
        <v>4</v>
      </c>
      <c r="B23" s="514"/>
      <c r="C23" s="515"/>
      <c r="D23" s="937"/>
      <c r="E23" s="937"/>
      <c r="F23" s="937"/>
      <c r="G23" s="937"/>
      <c r="H23" s="938"/>
    </row>
    <row r="24" spans="1:9" ht="14.25" customHeight="1">
      <c r="A24" s="508"/>
      <c r="B24" s="509" t="s">
        <v>106</v>
      </c>
      <c r="C24" s="510"/>
      <c r="D24" s="511"/>
      <c r="E24" s="889" t="s">
        <v>107</v>
      </c>
      <c r="F24" s="890"/>
      <c r="G24" s="890"/>
      <c r="H24" s="891"/>
    </row>
    <row r="25" spans="1:9" ht="12.75" customHeight="1">
      <c r="A25" s="508"/>
      <c r="B25" s="905"/>
      <c r="C25" s="941"/>
      <c r="D25" s="942"/>
      <c r="E25" s="905"/>
      <c r="F25" s="906"/>
      <c r="G25" s="906"/>
      <c r="H25" s="907"/>
    </row>
    <row r="26" spans="1:9" ht="12.75" customHeight="1">
      <c r="A26" s="508"/>
      <c r="B26" s="908"/>
      <c r="C26" s="939"/>
      <c r="D26" s="940"/>
      <c r="E26" s="908"/>
      <c r="F26" s="909"/>
      <c r="G26" s="909"/>
      <c r="H26" s="910"/>
    </row>
    <row r="27" spans="1:9" ht="12.75" customHeight="1" thickBot="1">
      <c r="A27" s="512"/>
      <c r="B27" s="892"/>
      <c r="C27" s="893"/>
      <c r="D27" s="915"/>
      <c r="E27" s="943"/>
      <c r="F27" s="944"/>
      <c r="G27" s="944"/>
      <c r="H27" s="945"/>
    </row>
    <row r="28" spans="1:9" ht="15.75" thickBot="1">
      <c r="A28" s="516"/>
      <c r="B28" s="517"/>
      <c r="C28" s="517"/>
      <c r="D28" s="517"/>
      <c r="E28" s="517"/>
      <c r="F28" s="517"/>
      <c r="G28" s="517"/>
      <c r="H28" s="517"/>
    </row>
    <row r="29" spans="1:9" ht="17.25" thickTop="1" thickBot="1">
      <c r="A29" s="927" t="s">
        <v>326</v>
      </c>
      <c r="B29" s="928"/>
      <c r="C29" s="928"/>
      <c r="D29" s="928"/>
      <c r="E29" s="928"/>
      <c r="F29" s="928"/>
      <c r="G29" s="928"/>
      <c r="H29" s="929"/>
    </row>
    <row r="30" spans="1:9" ht="24" customHeight="1" thickTop="1" thickBot="1">
      <c r="A30" s="518" t="s">
        <v>102</v>
      </c>
      <c r="B30" s="519" t="s">
        <v>103</v>
      </c>
      <c r="C30" s="520" t="s">
        <v>104</v>
      </c>
      <c r="D30" s="952" t="s">
        <v>105</v>
      </c>
      <c r="E30" s="952"/>
      <c r="F30" s="952"/>
      <c r="G30" s="952"/>
      <c r="H30" s="953"/>
      <c r="I30" s="505"/>
    </row>
    <row r="31" spans="1:9" ht="25.5" customHeight="1">
      <c r="A31" s="521">
        <v>1</v>
      </c>
      <c r="B31" s="611"/>
      <c r="C31" s="507"/>
      <c r="D31" s="918"/>
      <c r="E31" s="918"/>
      <c r="F31" s="918"/>
      <c r="G31" s="918"/>
      <c r="H31" s="919"/>
    </row>
    <row r="32" spans="1:9" ht="18" customHeight="1">
      <c r="A32" s="521"/>
      <c r="B32" s="509" t="s">
        <v>106</v>
      </c>
      <c r="C32" s="510"/>
      <c r="D32" s="511"/>
      <c r="E32" s="509" t="s">
        <v>108</v>
      </c>
      <c r="F32" s="511"/>
      <c r="G32" s="511"/>
      <c r="H32" s="523"/>
    </row>
    <row r="33" spans="1:8" ht="12.75" customHeight="1">
      <c r="A33" s="521"/>
      <c r="B33" s="897"/>
      <c r="C33" s="898"/>
      <c r="D33" s="954"/>
      <c r="E33" s="955"/>
      <c r="F33" s="956"/>
      <c r="G33" s="956"/>
      <c r="H33" s="957"/>
    </row>
    <row r="34" spans="1:8" ht="12.75" customHeight="1">
      <c r="A34" s="521"/>
      <c r="B34" s="908"/>
      <c r="C34" s="913"/>
      <c r="D34" s="961"/>
      <c r="E34" s="924" t="s">
        <v>107</v>
      </c>
      <c r="F34" s="925"/>
      <c r="G34" s="925"/>
      <c r="H34" s="926"/>
    </row>
    <row r="35" spans="1:8" ht="23.25" customHeight="1">
      <c r="A35" s="521"/>
      <c r="B35" s="908"/>
      <c r="C35" s="909"/>
      <c r="D35" s="930"/>
      <c r="E35" s="931"/>
      <c r="F35" s="932"/>
      <c r="G35" s="932"/>
      <c r="H35" s="933"/>
    </row>
    <row r="36" spans="1:8" ht="12.75" customHeight="1" thickBot="1">
      <c r="A36" s="524"/>
      <c r="B36" s="525"/>
      <c r="C36" s="526"/>
      <c r="D36" s="526"/>
      <c r="E36" s="892"/>
      <c r="F36" s="893"/>
      <c r="G36" s="893"/>
      <c r="H36" s="894"/>
    </row>
    <row r="37" spans="1:8" ht="25.5" customHeight="1">
      <c r="A37" s="521">
        <v>2</v>
      </c>
      <c r="B37" s="527"/>
      <c r="C37" s="528"/>
      <c r="D37" s="895"/>
      <c r="E37" s="895"/>
      <c r="F37" s="895"/>
      <c r="G37" s="895"/>
      <c r="H37" s="896"/>
    </row>
    <row r="38" spans="1:8" ht="18" customHeight="1">
      <c r="A38" s="521"/>
      <c r="B38" s="509" t="s">
        <v>106</v>
      </c>
      <c r="C38" s="510"/>
      <c r="D38" s="511"/>
      <c r="E38" s="509"/>
      <c r="F38" s="511"/>
      <c r="G38" s="511"/>
      <c r="H38" s="523"/>
    </row>
    <row r="39" spans="1:8" ht="12.75" customHeight="1">
      <c r="A39" s="521"/>
      <c r="B39" s="905"/>
      <c r="C39" s="911"/>
      <c r="D39" s="920"/>
      <c r="E39" s="924" t="s">
        <v>107</v>
      </c>
      <c r="F39" s="925"/>
      <c r="G39" s="925"/>
      <c r="H39" s="926"/>
    </row>
    <row r="40" spans="1:8" ht="12.75" customHeight="1">
      <c r="A40" s="529"/>
      <c r="B40" s="921"/>
      <c r="C40" s="922"/>
      <c r="D40" s="923"/>
      <c r="E40" s="958"/>
      <c r="F40" s="959"/>
      <c r="G40" s="959"/>
      <c r="H40" s="960"/>
    </row>
    <row r="41" spans="1:8" ht="12.75" customHeight="1">
      <c r="A41" s="529"/>
      <c r="B41" s="921"/>
      <c r="C41" s="922"/>
      <c r="D41" s="923"/>
      <c r="E41" s="934"/>
      <c r="F41" s="935"/>
      <c r="G41" s="935"/>
      <c r="H41" s="936"/>
    </row>
    <row r="42" spans="1:8" ht="12.75" customHeight="1" thickBot="1">
      <c r="A42" s="530"/>
      <c r="B42" s="892"/>
      <c r="C42" s="893"/>
      <c r="D42" s="915"/>
      <c r="E42" s="892"/>
      <c r="F42" s="893"/>
      <c r="G42" s="893"/>
      <c r="H42" s="894"/>
    </row>
    <row r="43" spans="1:8" ht="25.5" customHeight="1">
      <c r="A43" s="521">
        <v>3</v>
      </c>
      <c r="B43" s="522"/>
      <c r="C43" s="528"/>
      <c r="D43" s="895"/>
      <c r="E43" s="895"/>
      <c r="F43" s="895"/>
      <c r="G43" s="895"/>
      <c r="H43" s="896"/>
    </row>
    <row r="44" spans="1:8" ht="18" customHeight="1">
      <c r="A44" s="521"/>
      <c r="B44" s="509" t="s">
        <v>106</v>
      </c>
      <c r="C44" s="510"/>
      <c r="D44" s="511"/>
      <c r="E44" s="509" t="s">
        <v>108</v>
      </c>
      <c r="F44" s="511"/>
      <c r="G44" s="511"/>
      <c r="H44" s="523"/>
    </row>
    <row r="45" spans="1:8" ht="12.75" customHeight="1">
      <c r="A45" s="521"/>
      <c r="B45" s="905"/>
      <c r="C45" s="911"/>
      <c r="D45" s="920"/>
      <c r="E45" s="905"/>
      <c r="F45" s="911"/>
      <c r="G45" s="911"/>
      <c r="H45" s="912"/>
    </row>
    <row r="46" spans="1:8" ht="12.75" customHeight="1">
      <c r="A46" s="529"/>
      <c r="B46" s="921"/>
      <c r="C46" s="922"/>
      <c r="D46" s="923"/>
      <c r="E46" s="924" t="s">
        <v>107</v>
      </c>
      <c r="F46" s="925"/>
      <c r="G46" s="925"/>
      <c r="H46" s="926"/>
    </row>
    <row r="47" spans="1:8" ht="12.75" customHeight="1">
      <c r="A47" s="529"/>
      <c r="B47" s="921"/>
      <c r="C47" s="922"/>
      <c r="D47" s="923"/>
      <c r="E47" s="934"/>
      <c r="F47" s="935"/>
      <c r="G47" s="935"/>
      <c r="H47" s="936"/>
    </row>
    <row r="48" spans="1:8" ht="12.75" customHeight="1" thickBot="1">
      <c r="A48" s="530"/>
      <c r="B48" s="892"/>
      <c r="C48" s="893"/>
      <c r="D48" s="915"/>
      <c r="E48" s="892"/>
      <c r="F48" s="893"/>
      <c r="G48" s="893"/>
      <c r="H48" s="894"/>
    </row>
    <row r="49" spans="1:9" ht="12.75" customHeight="1">
      <c r="A49" s="284"/>
      <c r="B49" s="531"/>
      <c r="C49" s="531"/>
      <c r="D49" s="531"/>
      <c r="E49" s="531"/>
      <c r="F49" s="531"/>
      <c r="G49" s="531"/>
      <c r="H49" s="531"/>
    </row>
    <row r="50" spans="1:9" ht="12.75" customHeight="1" thickBot="1">
      <c r="A50" s="284"/>
      <c r="B50" s="531"/>
      <c r="C50" s="531"/>
      <c r="D50" s="531"/>
      <c r="E50" s="531"/>
      <c r="F50" s="531"/>
      <c r="G50" s="531"/>
      <c r="H50" s="531"/>
    </row>
    <row r="51" spans="1:9" ht="19.5" customHeight="1" thickTop="1" thickBot="1">
      <c r="A51" s="927" t="s">
        <v>327</v>
      </c>
      <c r="B51" s="928"/>
      <c r="C51" s="928"/>
      <c r="D51" s="928"/>
      <c r="E51" s="928"/>
      <c r="F51" s="928"/>
      <c r="G51" s="928"/>
      <c r="H51" s="929"/>
    </row>
    <row r="52" spans="1:9" ht="26.25" customHeight="1" thickTop="1" thickBot="1">
      <c r="A52" s="532" t="s">
        <v>102</v>
      </c>
      <c r="B52" s="520" t="s">
        <v>103</v>
      </c>
      <c r="C52" s="520" t="s">
        <v>104</v>
      </c>
      <c r="D52" s="886" t="s">
        <v>105</v>
      </c>
      <c r="E52" s="887"/>
      <c r="F52" s="887"/>
      <c r="G52" s="887"/>
      <c r="H52" s="888"/>
      <c r="I52" s="505"/>
    </row>
    <row r="53" spans="1:9" ht="30">
      <c r="A53" s="533">
        <v>1</v>
      </c>
      <c r="B53" s="675" t="s">
        <v>373</v>
      </c>
      <c r="C53" s="528" t="s">
        <v>376</v>
      </c>
      <c r="D53" s="895" t="s">
        <v>374</v>
      </c>
      <c r="E53" s="895"/>
      <c r="F53" s="895"/>
      <c r="G53" s="895"/>
      <c r="H53" s="896"/>
    </row>
    <row r="54" spans="1:9" ht="13.5" customHeight="1">
      <c r="A54" s="508"/>
      <c r="B54" s="509" t="s">
        <v>106</v>
      </c>
      <c r="C54" s="510"/>
      <c r="D54" s="511"/>
      <c r="E54" s="889" t="s">
        <v>107</v>
      </c>
      <c r="F54" s="890"/>
      <c r="G54" s="890"/>
      <c r="H54" s="891"/>
    </row>
    <row r="55" spans="1:9" ht="12.75" customHeight="1">
      <c r="A55" s="508"/>
      <c r="B55" s="905" t="s">
        <v>375</v>
      </c>
      <c r="C55" s="906"/>
      <c r="D55" s="906"/>
      <c r="E55" s="905" t="s">
        <v>377</v>
      </c>
      <c r="F55" s="906"/>
      <c r="G55" s="906"/>
      <c r="H55" s="907"/>
    </row>
    <row r="56" spans="1:9" ht="12.75" customHeight="1">
      <c r="A56" s="508"/>
      <c r="B56" s="908"/>
      <c r="C56" s="909"/>
      <c r="D56" s="909"/>
      <c r="E56" s="908"/>
      <c r="F56" s="909"/>
      <c r="G56" s="909"/>
      <c r="H56" s="910"/>
    </row>
    <row r="57" spans="1:9" ht="12.75" customHeight="1" thickBot="1">
      <c r="A57" s="512"/>
      <c r="B57" s="900"/>
      <c r="C57" s="901"/>
      <c r="D57" s="901"/>
      <c r="E57" s="900"/>
      <c r="F57" s="901"/>
      <c r="G57" s="901"/>
      <c r="H57" s="902"/>
    </row>
    <row r="58" spans="1:9" ht="16.5" customHeight="1">
      <c r="A58" s="513">
        <v>2</v>
      </c>
      <c r="B58" s="612"/>
      <c r="C58" s="534"/>
      <c r="D58" s="903"/>
      <c r="E58" s="903"/>
      <c r="F58" s="903"/>
      <c r="G58" s="903"/>
      <c r="H58" s="904"/>
    </row>
    <row r="59" spans="1:9" ht="15" customHeight="1">
      <c r="A59" s="508"/>
      <c r="B59" s="509" t="s">
        <v>106</v>
      </c>
      <c r="C59" s="510"/>
      <c r="D59" s="511"/>
      <c r="E59" s="889" t="s">
        <v>107</v>
      </c>
      <c r="F59" s="890"/>
      <c r="G59" s="890"/>
      <c r="H59" s="891"/>
    </row>
    <row r="60" spans="1:9" ht="12.75" customHeight="1">
      <c r="A60" s="508"/>
      <c r="B60" s="897"/>
      <c r="C60" s="898"/>
      <c r="D60" s="898"/>
      <c r="E60" s="905"/>
      <c r="F60" s="911"/>
      <c r="G60" s="911"/>
      <c r="H60" s="912"/>
    </row>
    <row r="61" spans="1:9" ht="12.75" customHeight="1">
      <c r="A61" s="508"/>
      <c r="B61" s="916"/>
      <c r="C61" s="917"/>
      <c r="D61" s="917"/>
      <c r="E61" s="908"/>
      <c r="F61" s="913"/>
      <c r="G61" s="913"/>
      <c r="H61" s="914"/>
    </row>
    <row r="62" spans="1:9" ht="12.75" customHeight="1" thickBot="1">
      <c r="A62" s="512"/>
      <c r="B62" s="892"/>
      <c r="C62" s="893"/>
      <c r="D62" s="915"/>
      <c r="E62" s="892"/>
      <c r="F62" s="893"/>
      <c r="G62" s="893"/>
      <c r="H62" s="894"/>
    </row>
    <row r="63" spans="1:9" ht="24.75" customHeight="1">
      <c r="A63" s="513">
        <v>3</v>
      </c>
      <c r="B63" s="611"/>
      <c r="C63" s="507"/>
      <c r="D63" s="918"/>
      <c r="E63" s="918"/>
      <c r="F63" s="918"/>
      <c r="G63" s="918"/>
      <c r="H63" s="919"/>
    </row>
    <row r="64" spans="1:9" ht="15" customHeight="1">
      <c r="A64" s="508"/>
      <c r="B64" s="509" t="s">
        <v>106</v>
      </c>
      <c r="C64" s="510"/>
      <c r="D64" s="511"/>
      <c r="E64" s="889" t="s">
        <v>107</v>
      </c>
      <c r="F64" s="890"/>
      <c r="G64" s="890"/>
      <c r="H64" s="891"/>
    </row>
    <row r="65" spans="1:8" ht="12.75" customHeight="1">
      <c r="A65" s="508"/>
      <c r="B65" s="897"/>
      <c r="C65" s="898"/>
      <c r="D65" s="898"/>
      <c r="E65" s="897"/>
      <c r="F65" s="898"/>
      <c r="G65" s="898"/>
      <c r="H65" s="899"/>
    </row>
    <row r="66" spans="1:8" ht="12.75" customHeight="1">
      <c r="A66" s="508"/>
      <c r="B66" s="908"/>
      <c r="C66" s="913"/>
      <c r="D66" s="913"/>
      <c r="E66" s="908"/>
      <c r="F66" s="913"/>
      <c r="G66" s="913"/>
      <c r="H66" s="914"/>
    </row>
    <row r="67" spans="1:8" ht="12.75" customHeight="1" thickBot="1">
      <c r="A67" s="512"/>
      <c r="B67" s="892"/>
      <c r="C67" s="893"/>
      <c r="D67" s="893"/>
      <c r="E67" s="892"/>
      <c r="F67" s="893"/>
      <c r="G67" s="893"/>
      <c r="H67" s="894"/>
    </row>
    <row r="68" spans="1:8" ht="24.75" customHeight="1">
      <c r="A68" s="513">
        <v>4</v>
      </c>
      <c r="B68" s="613"/>
      <c r="C68" s="507"/>
      <c r="D68" s="918"/>
      <c r="E68" s="918"/>
      <c r="F68" s="918"/>
      <c r="G68" s="918"/>
      <c r="H68" s="919"/>
    </row>
    <row r="69" spans="1:8" ht="15" customHeight="1">
      <c r="A69" s="508"/>
      <c r="B69" s="509" t="s">
        <v>106</v>
      </c>
      <c r="C69" s="510"/>
      <c r="D69" s="511"/>
      <c r="E69" s="509"/>
      <c r="F69" s="511"/>
      <c r="G69" s="511"/>
      <c r="H69" s="523"/>
    </row>
    <row r="70" spans="1:8" ht="12.75" customHeight="1">
      <c r="A70" s="508"/>
      <c r="B70" s="897"/>
      <c r="C70" s="898"/>
      <c r="D70" s="954"/>
      <c r="E70" s="924" t="s">
        <v>107</v>
      </c>
      <c r="F70" s="925"/>
      <c r="G70" s="925"/>
      <c r="H70" s="926"/>
    </row>
    <row r="71" spans="1:8" ht="12.75" customHeight="1">
      <c r="A71" s="508"/>
      <c r="B71" s="962"/>
      <c r="C71" s="963"/>
      <c r="D71" s="964"/>
      <c r="E71" s="965"/>
      <c r="F71" s="966"/>
      <c r="G71" s="966"/>
      <c r="H71" s="967"/>
    </row>
    <row r="72" spans="1:8" ht="12.75" customHeight="1" thickBot="1">
      <c r="A72" s="512"/>
      <c r="B72" s="892"/>
      <c r="C72" s="893"/>
      <c r="D72" s="893"/>
      <c r="E72" s="943"/>
      <c r="F72" s="944"/>
      <c r="G72" s="944"/>
      <c r="H72" s="945"/>
    </row>
    <row r="73" spans="1:8" ht="21.75" customHeight="1">
      <c r="A73" s="513">
        <v>5</v>
      </c>
      <c r="B73" s="514"/>
      <c r="C73" s="515"/>
      <c r="D73" s="937"/>
      <c r="E73" s="937"/>
      <c r="F73" s="937"/>
      <c r="G73" s="937"/>
      <c r="H73" s="938"/>
    </row>
    <row r="74" spans="1:8" ht="14.25" customHeight="1">
      <c r="A74" s="508"/>
      <c r="B74" s="509" t="s">
        <v>106</v>
      </c>
      <c r="C74" s="510"/>
      <c r="D74" s="511"/>
      <c r="E74" s="889" t="s">
        <v>107</v>
      </c>
      <c r="F74" s="890"/>
      <c r="G74" s="890"/>
      <c r="H74" s="891"/>
    </row>
    <row r="75" spans="1:8" ht="12.75" customHeight="1">
      <c r="A75" s="508"/>
      <c r="B75" s="905"/>
      <c r="C75" s="911"/>
      <c r="D75" s="911"/>
      <c r="E75" s="905"/>
      <c r="F75" s="911"/>
      <c r="G75" s="911"/>
      <c r="H75" s="912"/>
    </row>
    <row r="76" spans="1:8" ht="12.75" customHeight="1">
      <c r="A76" s="508"/>
      <c r="B76" s="908"/>
      <c r="C76" s="913"/>
      <c r="D76" s="913"/>
      <c r="E76" s="908"/>
      <c r="F76" s="913"/>
      <c r="G76" s="913"/>
      <c r="H76" s="914"/>
    </row>
    <row r="77" spans="1:8" ht="12.75" customHeight="1" thickBot="1">
      <c r="A77" s="512"/>
      <c r="B77" s="892"/>
      <c r="C77" s="893"/>
      <c r="D77" s="893"/>
      <c r="E77" s="943"/>
      <c r="F77" s="944"/>
      <c r="G77" s="944"/>
      <c r="H77" s="945"/>
    </row>
    <row r="78" spans="1:8" ht="20.25" customHeight="1">
      <c r="A78" s="513">
        <v>6</v>
      </c>
      <c r="B78" s="514"/>
      <c r="C78" s="515"/>
      <c r="D78" s="937"/>
      <c r="E78" s="937"/>
      <c r="F78" s="937"/>
      <c r="G78" s="937"/>
      <c r="H78" s="938"/>
    </row>
    <row r="79" spans="1:8" ht="13.5" customHeight="1">
      <c r="A79" s="508"/>
      <c r="B79" s="509" t="s">
        <v>106</v>
      </c>
      <c r="C79" s="510"/>
      <c r="D79" s="511"/>
      <c r="E79" s="889" t="s">
        <v>107</v>
      </c>
      <c r="F79" s="890"/>
      <c r="G79" s="890"/>
      <c r="H79" s="891"/>
    </row>
    <row r="80" spans="1:8" ht="12.75" customHeight="1">
      <c r="A80" s="508"/>
      <c r="B80" s="905"/>
      <c r="C80" s="911"/>
      <c r="D80" s="911"/>
      <c r="E80" s="905"/>
      <c r="F80" s="911"/>
      <c r="G80" s="911"/>
      <c r="H80" s="912"/>
    </row>
    <row r="81" spans="1:8" ht="12.75" customHeight="1">
      <c r="A81" s="508"/>
      <c r="B81" s="908"/>
      <c r="C81" s="913"/>
      <c r="D81" s="913"/>
      <c r="E81" s="908"/>
      <c r="F81" s="913"/>
      <c r="G81" s="913"/>
      <c r="H81" s="914"/>
    </row>
    <row r="82" spans="1:8" ht="12.75" customHeight="1" thickBot="1">
      <c r="A82" s="512"/>
      <c r="B82" s="892"/>
      <c r="C82" s="893"/>
      <c r="D82" s="893"/>
      <c r="E82" s="943"/>
      <c r="F82" s="944"/>
      <c r="G82" s="944"/>
      <c r="H82" s="945"/>
    </row>
    <row r="83" spans="1:8" ht="20.25" customHeight="1">
      <c r="A83" s="513">
        <v>7</v>
      </c>
      <c r="B83" s="514"/>
      <c r="C83" s="515"/>
      <c r="D83" s="937"/>
      <c r="E83" s="937"/>
      <c r="F83" s="937"/>
      <c r="G83" s="937"/>
      <c r="H83" s="938"/>
    </row>
    <row r="84" spans="1:8" ht="15" customHeight="1">
      <c r="A84" s="508"/>
      <c r="B84" s="509" t="s">
        <v>106</v>
      </c>
      <c r="C84" s="510"/>
      <c r="D84" s="511"/>
      <c r="E84" s="889" t="s">
        <v>107</v>
      </c>
      <c r="F84" s="890"/>
      <c r="G84" s="890"/>
      <c r="H84" s="891"/>
    </row>
    <row r="85" spans="1:8" ht="12.75" customHeight="1">
      <c r="A85" s="508"/>
      <c r="B85" s="905"/>
      <c r="C85" s="911"/>
      <c r="D85" s="911"/>
      <c r="E85" s="905"/>
      <c r="F85" s="911"/>
      <c r="G85" s="911"/>
      <c r="H85" s="912"/>
    </row>
    <row r="86" spans="1:8" ht="12.75" customHeight="1">
      <c r="A86" s="508"/>
      <c r="B86" s="908"/>
      <c r="C86" s="913"/>
      <c r="D86" s="913"/>
      <c r="E86" s="908"/>
      <c r="F86" s="913"/>
      <c r="G86" s="913"/>
      <c r="H86" s="914"/>
    </row>
    <row r="87" spans="1:8" ht="12.75" customHeight="1" thickBot="1">
      <c r="A87" s="512"/>
      <c r="B87" s="892"/>
      <c r="C87" s="893"/>
      <c r="D87" s="893"/>
      <c r="E87" s="943"/>
      <c r="F87" s="944"/>
      <c r="G87" s="944"/>
      <c r="H87" s="945"/>
    </row>
    <row r="88" spans="1:8" ht="20.25" customHeight="1">
      <c r="A88" s="513">
        <v>8</v>
      </c>
      <c r="B88" s="514"/>
      <c r="C88" s="515"/>
      <c r="D88" s="937"/>
      <c r="E88" s="937"/>
      <c r="F88" s="937"/>
      <c r="G88" s="937"/>
      <c r="H88" s="938"/>
    </row>
    <row r="89" spans="1:8" ht="15" customHeight="1">
      <c r="A89" s="508"/>
      <c r="B89" s="509" t="s">
        <v>106</v>
      </c>
      <c r="C89" s="510"/>
      <c r="D89" s="511"/>
      <c r="E89" s="889" t="s">
        <v>107</v>
      </c>
      <c r="F89" s="890"/>
      <c r="G89" s="890"/>
      <c r="H89" s="891"/>
    </row>
    <row r="90" spans="1:8" ht="12.75" customHeight="1">
      <c r="A90" s="508"/>
      <c r="B90" s="905"/>
      <c r="C90" s="911"/>
      <c r="D90" s="911"/>
      <c r="E90" s="905"/>
      <c r="F90" s="911"/>
      <c r="G90" s="911"/>
      <c r="H90" s="912"/>
    </row>
    <row r="91" spans="1:8" ht="12.75" customHeight="1">
      <c r="A91" s="508"/>
      <c r="B91" s="908"/>
      <c r="C91" s="913"/>
      <c r="D91" s="913"/>
      <c r="E91" s="908"/>
      <c r="F91" s="913"/>
      <c r="G91" s="913"/>
      <c r="H91" s="914"/>
    </row>
    <row r="92" spans="1:8" ht="12.75" customHeight="1" thickBot="1">
      <c r="A92" s="512"/>
      <c r="B92" s="892"/>
      <c r="C92" s="893"/>
      <c r="D92" s="893"/>
      <c r="E92" s="943"/>
      <c r="F92" s="944"/>
      <c r="G92" s="944"/>
      <c r="H92" s="945"/>
    </row>
    <row r="93" spans="1:8" ht="20.25" customHeight="1">
      <c r="A93" s="513">
        <v>9</v>
      </c>
      <c r="B93" s="514"/>
      <c r="C93" s="515"/>
      <c r="D93" s="937"/>
      <c r="E93" s="937"/>
      <c r="F93" s="937"/>
      <c r="G93" s="937"/>
      <c r="H93" s="938"/>
    </row>
    <row r="94" spans="1:8" ht="15" customHeight="1">
      <c r="A94" s="508"/>
      <c r="B94" s="509" t="s">
        <v>106</v>
      </c>
      <c r="C94" s="510"/>
      <c r="D94" s="511"/>
      <c r="E94" s="889" t="s">
        <v>107</v>
      </c>
      <c r="F94" s="890"/>
      <c r="G94" s="890"/>
      <c r="H94" s="891"/>
    </row>
    <row r="95" spans="1:8" ht="12.75" customHeight="1">
      <c r="A95" s="508"/>
      <c r="B95" s="905"/>
      <c r="C95" s="911"/>
      <c r="D95" s="911"/>
      <c r="E95" s="905"/>
      <c r="F95" s="911"/>
      <c r="G95" s="911"/>
      <c r="H95" s="912"/>
    </row>
    <row r="96" spans="1:8" ht="12.75" customHeight="1">
      <c r="A96" s="508"/>
      <c r="B96" s="908"/>
      <c r="C96" s="913"/>
      <c r="D96" s="913"/>
      <c r="E96" s="908"/>
      <c r="F96" s="913"/>
      <c r="G96" s="913"/>
      <c r="H96" s="914"/>
    </row>
    <row r="97" spans="1:8" ht="12.75" customHeight="1" thickBot="1">
      <c r="A97" s="512"/>
      <c r="B97" s="892"/>
      <c r="C97" s="893"/>
      <c r="D97" s="893"/>
      <c r="E97" s="943"/>
      <c r="F97" s="944"/>
      <c r="G97" s="944"/>
      <c r="H97" s="945"/>
    </row>
  </sheetData>
  <mergeCells count="135">
    <mergeCell ref="B87:D87"/>
    <mergeCell ref="E87:H87"/>
    <mergeCell ref="E97:H97"/>
    <mergeCell ref="B97:D97"/>
    <mergeCell ref="E94:H94"/>
    <mergeCell ref="B95:D95"/>
    <mergeCell ref="E95:H95"/>
    <mergeCell ref="B96:D96"/>
    <mergeCell ref="E96:H96"/>
    <mergeCell ref="E91:H91"/>
    <mergeCell ref="D88:H88"/>
    <mergeCell ref="E89:H89"/>
    <mergeCell ref="B90:D90"/>
    <mergeCell ref="E90:H90"/>
    <mergeCell ref="B92:D92"/>
    <mergeCell ref="E92:H92"/>
    <mergeCell ref="B91:D91"/>
    <mergeCell ref="D93:H93"/>
    <mergeCell ref="D83:H83"/>
    <mergeCell ref="E84:H84"/>
    <mergeCell ref="E85:H85"/>
    <mergeCell ref="B86:D86"/>
    <mergeCell ref="E86:H86"/>
    <mergeCell ref="E75:H75"/>
    <mergeCell ref="E81:H81"/>
    <mergeCell ref="B85:D85"/>
    <mergeCell ref="B82:D82"/>
    <mergeCell ref="E82:H82"/>
    <mergeCell ref="B80:D80"/>
    <mergeCell ref="E80:H80"/>
    <mergeCell ref="B81:D81"/>
    <mergeCell ref="D73:H73"/>
    <mergeCell ref="D78:H78"/>
    <mergeCell ref="E79:H79"/>
    <mergeCell ref="B77:D77"/>
    <mergeCell ref="B76:D76"/>
    <mergeCell ref="E76:H76"/>
    <mergeCell ref="E77:H77"/>
    <mergeCell ref="E74:H74"/>
    <mergeCell ref="B75:D75"/>
    <mergeCell ref="E67:H67"/>
    <mergeCell ref="B66:D66"/>
    <mergeCell ref="E66:H66"/>
    <mergeCell ref="E72:H72"/>
    <mergeCell ref="B71:D71"/>
    <mergeCell ref="B67:D67"/>
    <mergeCell ref="D68:H68"/>
    <mergeCell ref="B70:D70"/>
    <mergeCell ref="E70:H70"/>
    <mergeCell ref="E71:H71"/>
    <mergeCell ref="B72:D72"/>
    <mergeCell ref="A29:H29"/>
    <mergeCell ref="D30:H30"/>
    <mergeCell ref="B33:D33"/>
    <mergeCell ref="E33:H33"/>
    <mergeCell ref="D31:H31"/>
    <mergeCell ref="E27:H27"/>
    <mergeCell ref="B40:D40"/>
    <mergeCell ref="E40:H40"/>
    <mergeCell ref="B34:D34"/>
    <mergeCell ref="E34:H34"/>
    <mergeCell ref="E25:H25"/>
    <mergeCell ref="B26:D26"/>
    <mergeCell ref="E26:H26"/>
    <mergeCell ref="B27:D27"/>
    <mergeCell ref="B25:D25"/>
    <mergeCell ref="B22:D22"/>
    <mergeCell ref="E22:H22"/>
    <mergeCell ref="A6:H6"/>
    <mergeCell ref="D7:H7"/>
    <mergeCell ref="D8:H8"/>
    <mergeCell ref="E9:H9"/>
    <mergeCell ref="B16:D16"/>
    <mergeCell ref="E16:H16"/>
    <mergeCell ref="B17:D17"/>
    <mergeCell ref="E17:H17"/>
    <mergeCell ref="E12:H12"/>
    <mergeCell ref="E15:H15"/>
    <mergeCell ref="B12:D12"/>
    <mergeCell ref="D13:H13"/>
    <mergeCell ref="E14:H14"/>
    <mergeCell ref="B15:D15"/>
    <mergeCell ref="D23:H23"/>
    <mergeCell ref="E24:H24"/>
    <mergeCell ref="B10:D10"/>
    <mergeCell ref="E10:H10"/>
    <mergeCell ref="B11:D11"/>
    <mergeCell ref="E11:H11"/>
    <mergeCell ref="E21:H21"/>
    <mergeCell ref="D18:H18"/>
    <mergeCell ref="E19:H19"/>
    <mergeCell ref="B20:D20"/>
    <mergeCell ref="E20:H20"/>
    <mergeCell ref="B21:D21"/>
    <mergeCell ref="B45:D45"/>
    <mergeCell ref="E45:H45"/>
    <mergeCell ref="B46:D46"/>
    <mergeCell ref="E46:H46"/>
    <mergeCell ref="B48:D48"/>
    <mergeCell ref="A51:H51"/>
    <mergeCell ref="B35:D35"/>
    <mergeCell ref="E35:H35"/>
    <mergeCell ref="E36:H36"/>
    <mergeCell ref="B41:D41"/>
    <mergeCell ref="B47:D47"/>
    <mergeCell ref="E47:H47"/>
    <mergeCell ref="B42:D42"/>
    <mergeCell ref="E42:H42"/>
    <mergeCell ref="D43:H43"/>
    <mergeCell ref="D37:H37"/>
    <mergeCell ref="B39:D39"/>
    <mergeCell ref="E39:H39"/>
    <mergeCell ref="E41:H41"/>
    <mergeCell ref="D52:H52"/>
    <mergeCell ref="E54:H54"/>
    <mergeCell ref="E48:H48"/>
    <mergeCell ref="D53:H53"/>
    <mergeCell ref="E64:H64"/>
    <mergeCell ref="E65:H65"/>
    <mergeCell ref="B65:D65"/>
    <mergeCell ref="B57:D57"/>
    <mergeCell ref="E57:H57"/>
    <mergeCell ref="D58:H58"/>
    <mergeCell ref="E59:H59"/>
    <mergeCell ref="E55:H55"/>
    <mergeCell ref="B56:D56"/>
    <mergeCell ref="E56:H56"/>
    <mergeCell ref="B55:D55"/>
    <mergeCell ref="B60:D60"/>
    <mergeCell ref="E60:H60"/>
    <mergeCell ref="E61:H61"/>
    <mergeCell ref="B62:D62"/>
    <mergeCell ref="E62:H62"/>
    <mergeCell ref="B61:D61"/>
    <mergeCell ref="D63:H6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scale="83" fitToHeight="2" orientation="portrait" r:id="rId1"/>
  <headerFooter alignWithMargins="0"/>
  <rowBreaks count="1" manualBreakCount="1">
    <brk id="4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zoomScaleNormal="100" workbookViewId="0">
      <selection activeCell="L28" sqref="L28"/>
    </sheetView>
  </sheetViews>
  <sheetFormatPr defaultRowHeight="15"/>
  <cols>
    <col min="1" max="1" width="20.5703125" style="365" customWidth="1"/>
    <col min="2" max="10" width="12.7109375" style="365" customWidth="1"/>
    <col min="11" max="13" width="12.7109375" style="538" customWidth="1"/>
    <col min="14" max="16384" width="9.140625" style="365"/>
  </cols>
  <sheetData>
    <row r="1" spans="1:13">
      <c r="A1" s="452" t="s">
        <v>25</v>
      </c>
      <c r="B1" s="453"/>
      <c r="C1" s="537"/>
      <c r="D1" s="537"/>
      <c r="M1" s="540" t="s">
        <v>260</v>
      </c>
    </row>
    <row r="2" spans="1:13">
      <c r="A2" s="452" t="s">
        <v>20</v>
      </c>
      <c r="B2" s="453"/>
      <c r="C2" s="537"/>
      <c r="D2" s="537"/>
      <c r="M2" s="540" t="s">
        <v>24</v>
      </c>
    </row>
    <row r="3" spans="1:13">
      <c r="A3" s="535"/>
      <c r="B3" s="367"/>
      <c r="C3" s="367"/>
      <c r="D3" s="367"/>
    </row>
    <row r="4" spans="1:13" ht="15.75">
      <c r="A4" s="536" t="s">
        <v>242</v>
      </c>
      <c r="B4" s="367"/>
      <c r="C4" s="367"/>
      <c r="D4" s="367"/>
      <c r="M4" s="539"/>
    </row>
    <row r="5" spans="1:13">
      <c r="A5" s="367"/>
      <c r="B5" s="367"/>
      <c r="C5" s="367"/>
      <c r="D5" s="367"/>
    </row>
    <row r="6" spans="1:13" ht="15.75" thickBot="1">
      <c r="A6" s="541" t="s">
        <v>271</v>
      </c>
    </row>
    <row r="7" spans="1:13" ht="13.5" customHeight="1" thickBot="1">
      <c r="A7" s="969" t="s">
        <v>169</v>
      </c>
      <c r="B7" s="971" t="s">
        <v>170</v>
      </c>
      <c r="C7" s="973" t="s">
        <v>171</v>
      </c>
      <c r="D7" s="973" t="s">
        <v>172</v>
      </c>
      <c r="E7" s="973" t="s">
        <v>173</v>
      </c>
      <c r="F7" s="973" t="s">
        <v>171</v>
      </c>
      <c r="G7" s="973" t="s">
        <v>172</v>
      </c>
      <c r="H7" s="973" t="s">
        <v>174</v>
      </c>
      <c r="I7" s="973" t="s">
        <v>171</v>
      </c>
      <c r="J7" s="973" t="s">
        <v>172</v>
      </c>
      <c r="K7" s="976" t="s">
        <v>175</v>
      </c>
      <c r="L7" s="968" t="s">
        <v>176</v>
      </c>
      <c r="M7" s="968"/>
    </row>
    <row r="8" spans="1:13" ht="15.75" thickBot="1">
      <c r="A8" s="970"/>
      <c r="B8" s="972"/>
      <c r="C8" s="974"/>
      <c r="D8" s="974"/>
      <c r="E8" s="975"/>
      <c r="F8" s="974"/>
      <c r="G8" s="974"/>
      <c r="H8" s="975"/>
      <c r="I8" s="974"/>
      <c r="J8" s="974"/>
      <c r="K8" s="977"/>
      <c r="L8" s="542" t="s">
        <v>173</v>
      </c>
      <c r="M8" s="542" t="s">
        <v>174</v>
      </c>
    </row>
    <row r="9" spans="1:13">
      <c r="A9" s="352" t="s">
        <v>177</v>
      </c>
      <c r="B9" s="543">
        <f>SUM(B10:B11)</f>
        <v>0</v>
      </c>
      <c r="C9" s="544"/>
      <c r="D9" s="545"/>
      <c r="E9" s="546">
        <f>SUM(E10:E11)</f>
        <v>0</v>
      </c>
      <c r="F9" s="544"/>
      <c r="G9" s="545"/>
      <c r="H9" s="546">
        <f>SUM(H10:H11)</f>
        <v>0</v>
      </c>
      <c r="I9" s="544"/>
      <c r="J9" s="545"/>
      <c r="K9" s="618"/>
      <c r="L9" s="547" t="e">
        <f>(E9/K9)*1000</f>
        <v>#DIV/0!</v>
      </c>
      <c r="M9" s="547" t="e">
        <f>(H9/K9)*1000</f>
        <v>#DIV/0!</v>
      </c>
    </row>
    <row r="10" spans="1:13">
      <c r="A10" s="342" t="s">
        <v>178</v>
      </c>
      <c r="B10" s="563">
        <f>SUM(E10+H10)</f>
        <v>0</v>
      </c>
      <c r="C10" s="548"/>
      <c r="D10" s="549"/>
      <c r="E10" s="615"/>
      <c r="F10" s="548"/>
      <c r="G10" s="549"/>
      <c r="H10" s="615"/>
      <c r="I10" s="548"/>
      <c r="J10" s="549"/>
      <c r="K10" s="619"/>
      <c r="L10" s="550" t="e">
        <f>(E10/K10)*1000</f>
        <v>#DIV/0!</v>
      </c>
      <c r="M10" s="550" t="e">
        <f>(H10/K10)*1000</f>
        <v>#DIV/0!</v>
      </c>
    </row>
    <row r="11" spans="1:13" ht="15.75" thickBot="1">
      <c r="A11" s="345" t="s">
        <v>179</v>
      </c>
      <c r="B11" s="621">
        <f>SUM(E11+H11)</f>
        <v>0</v>
      </c>
      <c r="C11" s="551"/>
      <c r="D11" s="552"/>
      <c r="E11" s="617"/>
      <c r="F11" s="551"/>
      <c r="G11" s="552"/>
      <c r="H11" s="617"/>
      <c r="I11" s="551"/>
      <c r="J11" s="552"/>
      <c r="K11" s="620"/>
      <c r="L11" s="553" t="e">
        <f>(E11/K11)*1000</f>
        <v>#DIV/0!</v>
      </c>
      <c r="M11" s="553" t="e">
        <f>(H11/K11)*1000</f>
        <v>#DIV/0!</v>
      </c>
    </row>
    <row r="12" spans="1:13">
      <c r="A12" s="314"/>
      <c r="B12" s="554"/>
      <c r="C12" s="555"/>
      <c r="D12" s="556"/>
      <c r="E12" s="554"/>
      <c r="F12" s="555"/>
      <c r="G12" s="556"/>
      <c r="H12" s="554"/>
      <c r="I12" s="555"/>
      <c r="J12" s="556"/>
      <c r="K12" s="557"/>
      <c r="L12" s="558"/>
      <c r="M12" s="558"/>
    </row>
    <row r="13" spans="1:13" ht="15.75" thickBot="1">
      <c r="A13" s="559" t="s">
        <v>328</v>
      </c>
      <c r="C13" s="560"/>
    </row>
    <row r="14" spans="1:13" ht="15.75" thickBot="1">
      <c r="A14" s="969" t="s">
        <v>169</v>
      </c>
      <c r="B14" s="971" t="s">
        <v>170</v>
      </c>
      <c r="C14" s="973" t="s">
        <v>171</v>
      </c>
      <c r="D14" s="973" t="s">
        <v>172</v>
      </c>
      <c r="E14" s="973" t="s">
        <v>173</v>
      </c>
      <c r="F14" s="973" t="s">
        <v>171</v>
      </c>
      <c r="G14" s="973" t="s">
        <v>172</v>
      </c>
      <c r="H14" s="973" t="s">
        <v>174</v>
      </c>
      <c r="I14" s="973" t="s">
        <v>171</v>
      </c>
      <c r="J14" s="973" t="s">
        <v>172</v>
      </c>
      <c r="K14" s="976" t="s">
        <v>175</v>
      </c>
      <c r="L14" s="968" t="s">
        <v>176</v>
      </c>
      <c r="M14" s="968"/>
    </row>
    <row r="15" spans="1:13" ht="15.75" thickBot="1">
      <c r="A15" s="970"/>
      <c r="B15" s="972"/>
      <c r="C15" s="974"/>
      <c r="D15" s="974"/>
      <c r="E15" s="975"/>
      <c r="F15" s="974"/>
      <c r="G15" s="974"/>
      <c r="H15" s="975"/>
      <c r="I15" s="974"/>
      <c r="J15" s="974"/>
      <c r="K15" s="977"/>
      <c r="L15" s="542" t="s">
        <v>173</v>
      </c>
      <c r="M15" s="542" t="s">
        <v>174</v>
      </c>
    </row>
    <row r="16" spans="1:13">
      <c r="A16" s="352" t="s">
        <v>177</v>
      </c>
      <c r="B16" s="543">
        <f>SUM(B17:B18)</f>
        <v>0</v>
      </c>
      <c r="C16" s="561" t="e">
        <f>SUM(B16/B9)</f>
        <v>#DIV/0!</v>
      </c>
      <c r="D16" s="562">
        <f>SUM(B16-B9)</f>
        <v>0</v>
      </c>
      <c r="E16" s="546">
        <f>SUM(E17:E18)</f>
        <v>0</v>
      </c>
      <c r="F16" s="561" t="e">
        <f>SUM(E16/E9)</f>
        <v>#DIV/0!</v>
      </c>
      <c r="G16" s="562">
        <f>SUM(E16-E9)</f>
        <v>0</v>
      </c>
      <c r="H16" s="546">
        <f>SUM(H17:H18)</f>
        <v>0</v>
      </c>
      <c r="I16" s="561" t="e">
        <f>SUM(H16/H9)</f>
        <v>#DIV/0!</v>
      </c>
      <c r="J16" s="562">
        <f>SUM(H16-H9)</f>
        <v>0</v>
      </c>
      <c r="K16" s="618"/>
      <c r="L16" s="550" t="e">
        <f>(E16/K16)*1000</f>
        <v>#DIV/0!</v>
      </c>
      <c r="M16" s="547" t="e">
        <f>(H16/K16)*1000</f>
        <v>#DIV/0!</v>
      </c>
    </row>
    <row r="17" spans="1:13">
      <c r="A17" s="342" t="s">
        <v>178</v>
      </c>
      <c r="B17" s="563">
        <f>SUM(E17+H17)</f>
        <v>0</v>
      </c>
      <c r="C17" s="564" t="e">
        <f t="shared" ref="C17:C18" si="0">SUM(B17/B10)</f>
        <v>#DIV/0!</v>
      </c>
      <c r="D17" s="565">
        <f t="shared" ref="D17:D18" si="1">SUM(B17-B10)</f>
        <v>0</v>
      </c>
      <c r="E17" s="615"/>
      <c r="F17" s="564" t="e">
        <f t="shared" ref="F17:F18" si="2">SUM(E17/E10)</f>
        <v>#DIV/0!</v>
      </c>
      <c r="G17" s="565">
        <f t="shared" ref="G17:G18" si="3">SUM(E17-E10)</f>
        <v>0</v>
      </c>
      <c r="H17" s="615"/>
      <c r="I17" s="564" t="e">
        <f t="shared" ref="I17:I18" si="4">SUM(H17/H10)</f>
        <v>#DIV/0!</v>
      </c>
      <c r="J17" s="565">
        <f t="shared" ref="J17:J18" si="5">SUM(H17-H10)</f>
        <v>0</v>
      </c>
      <c r="K17" s="619"/>
      <c r="L17" s="550" t="e">
        <f>(E17/K17)*1000</f>
        <v>#DIV/0!</v>
      </c>
      <c r="M17" s="550" t="e">
        <f>(H17/K17)*1000</f>
        <v>#DIV/0!</v>
      </c>
    </row>
    <row r="18" spans="1:13" ht="15.75" thickBot="1">
      <c r="A18" s="345" t="s">
        <v>179</v>
      </c>
      <c r="B18" s="614">
        <f>SUM(E18+H18)</f>
        <v>0</v>
      </c>
      <c r="C18" s="566" t="e">
        <f t="shared" si="0"/>
        <v>#DIV/0!</v>
      </c>
      <c r="D18" s="567">
        <f t="shared" si="1"/>
        <v>0</v>
      </c>
      <c r="E18" s="616"/>
      <c r="F18" s="566" t="e">
        <f t="shared" si="2"/>
        <v>#DIV/0!</v>
      </c>
      <c r="G18" s="567">
        <f t="shared" si="3"/>
        <v>0</v>
      </c>
      <c r="H18" s="617"/>
      <c r="I18" s="566" t="e">
        <f t="shared" si="4"/>
        <v>#DIV/0!</v>
      </c>
      <c r="J18" s="567">
        <f t="shared" si="5"/>
        <v>0</v>
      </c>
      <c r="K18" s="620"/>
      <c r="L18" s="553" t="e">
        <f>(E18/K18)*1000</f>
        <v>#DIV/0!</v>
      </c>
      <c r="M18" s="553" t="e">
        <f>(H18/K18)*1000</f>
        <v>#DIV/0!</v>
      </c>
    </row>
    <row r="20" spans="1:13">
      <c r="A20" s="365" t="s">
        <v>272</v>
      </c>
    </row>
    <row r="22" spans="1:13">
      <c r="A22" s="326" t="s">
        <v>180</v>
      </c>
    </row>
    <row r="23" spans="1:13">
      <c r="A23" s="326" t="s">
        <v>3</v>
      </c>
      <c r="H23" s="365" t="s">
        <v>2</v>
      </c>
    </row>
    <row r="24" spans="1:13">
      <c r="A24" s="326"/>
      <c r="H24" s="365" t="s">
        <v>4</v>
      </c>
    </row>
  </sheetData>
  <mergeCells count="24">
    <mergeCell ref="L7:M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14:M1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workbookViewId="0">
      <selection activeCell="F34" sqref="F34"/>
    </sheetView>
  </sheetViews>
  <sheetFormatPr defaultRowHeight="15"/>
  <cols>
    <col min="1" max="1" width="60.140625" style="96" customWidth="1"/>
    <col min="2" max="4" width="16.7109375" style="96" customWidth="1"/>
    <col min="5" max="5" width="11.28515625" style="96" customWidth="1"/>
    <col min="6" max="6" width="10" style="96" customWidth="1"/>
    <col min="7" max="16384" width="9.140625" style="96"/>
  </cols>
  <sheetData>
    <row r="1" spans="1:7">
      <c r="A1" s="683" t="s">
        <v>330</v>
      </c>
      <c r="B1" s="684"/>
      <c r="C1" s="93"/>
      <c r="D1" s="94"/>
      <c r="E1" s="95" t="s">
        <v>332</v>
      </c>
    </row>
    <row r="2" spans="1:7">
      <c r="A2" s="97" t="s">
        <v>331</v>
      </c>
      <c r="B2" s="97"/>
      <c r="C2" s="97"/>
      <c r="E2" s="98" t="s">
        <v>64</v>
      </c>
    </row>
    <row r="3" spans="1:7">
      <c r="A3" s="97"/>
      <c r="B3" s="97"/>
      <c r="C3" s="97"/>
      <c r="D3" s="97"/>
    </row>
    <row r="4" spans="1:7">
      <c r="A4" s="97"/>
      <c r="B4" s="97"/>
      <c r="C4" s="97"/>
      <c r="D4" s="97"/>
      <c r="E4" s="93"/>
    </row>
    <row r="5" spans="1:7" ht="15.75">
      <c r="A5" s="685" t="s">
        <v>276</v>
      </c>
      <c r="B5" s="685"/>
      <c r="C5" s="685"/>
      <c r="D5" s="685"/>
    </row>
    <row r="6" spans="1:7">
      <c r="A6" s="121"/>
      <c r="B6" s="101"/>
      <c r="C6" s="101"/>
      <c r="D6" s="101"/>
    </row>
    <row r="7" spans="1:7" ht="15.75" thickBot="1">
      <c r="D7" s="98" t="s">
        <v>0</v>
      </c>
    </row>
    <row r="8" spans="1:7" ht="54.75" customHeight="1" thickBot="1">
      <c r="A8" s="102" t="s">
        <v>36</v>
      </c>
      <c r="B8" s="103" t="s">
        <v>37</v>
      </c>
      <c r="C8" s="103" t="s">
        <v>38</v>
      </c>
      <c r="D8" s="104" t="s">
        <v>65</v>
      </c>
      <c r="E8" s="568" t="s">
        <v>243</v>
      </c>
      <c r="F8" s="569"/>
      <c r="G8" s="569"/>
    </row>
    <row r="9" spans="1:7">
      <c r="A9" s="105"/>
      <c r="B9" s="106"/>
      <c r="C9" s="106"/>
      <c r="D9" s="107">
        <f>C9-B9</f>
        <v>0</v>
      </c>
      <c r="E9" s="622" t="str">
        <f>IF(B9=0,"",D9/B9)</f>
        <v/>
      </c>
    </row>
    <row r="10" spans="1:7">
      <c r="A10" s="664" t="s">
        <v>336</v>
      </c>
      <c r="B10" s="109">
        <v>4041486.65</v>
      </c>
      <c r="C10" s="109">
        <v>4047766</v>
      </c>
      <c r="D10" s="110">
        <f>C10-B10</f>
        <v>6279.3500000000931</v>
      </c>
      <c r="E10" s="623">
        <f t="shared" ref="E10:E21" si="0">IF(B10=0,"",D10/B10)</f>
        <v>1.55372281138182E-3</v>
      </c>
    </row>
    <row r="11" spans="1:7">
      <c r="A11" s="108" t="s">
        <v>333</v>
      </c>
      <c r="B11" s="109"/>
      <c r="C11" s="109"/>
      <c r="D11" s="110">
        <f t="shared" ref="D11:D21" si="1">C11-B11</f>
        <v>0</v>
      </c>
      <c r="E11" s="623" t="str">
        <f t="shared" si="0"/>
        <v/>
      </c>
    </row>
    <row r="12" spans="1:7">
      <c r="A12" s="108" t="s">
        <v>334</v>
      </c>
      <c r="B12" s="109"/>
      <c r="C12" s="109"/>
      <c r="D12" s="110">
        <f t="shared" si="1"/>
        <v>0</v>
      </c>
      <c r="E12" s="623" t="str">
        <f t="shared" si="0"/>
        <v/>
      </c>
    </row>
    <row r="13" spans="1:7">
      <c r="A13" s="108" t="s">
        <v>335</v>
      </c>
      <c r="B13" s="109"/>
      <c r="C13" s="109"/>
      <c r="D13" s="110">
        <f t="shared" si="1"/>
        <v>0</v>
      </c>
      <c r="E13" s="623" t="str">
        <f t="shared" si="0"/>
        <v/>
      </c>
    </row>
    <row r="14" spans="1:7">
      <c r="A14" s="108"/>
      <c r="B14" s="109"/>
      <c r="C14" s="109"/>
      <c r="D14" s="110">
        <f t="shared" si="1"/>
        <v>0</v>
      </c>
      <c r="E14" s="623" t="str">
        <f t="shared" si="0"/>
        <v/>
      </c>
    </row>
    <row r="15" spans="1:7">
      <c r="A15" s="108"/>
      <c r="B15" s="109"/>
      <c r="C15" s="109"/>
      <c r="D15" s="110">
        <f t="shared" si="1"/>
        <v>0</v>
      </c>
      <c r="E15" s="623" t="str">
        <f t="shared" si="0"/>
        <v/>
      </c>
    </row>
    <row r="16" spans="1:7">
      <c r="A16" s="108"/>
      <c r="B16" s="109"/>
      <c r="C16" s="109"/>
      <c r="D16" s="110">
        <f t="shared" si="1"/>
        <v>0</v>
      </c>
      <c r="E16" s="623" t="str">
        <f t="shared" si="0"/>
        <v/>
      </c>
    </row>
    <row r="17" spans="1:5">
      <c r="A17" s="108"/>
      <c r="B17" s="109"/>
      <c r="C17" s="109"/>
      <c r="D17" s="110">
        <f t="shared" si="1"/>
        <v>0</v>
      </c>
      <c r="E17" s="623" t="str">
        <f t="shared" si="0"/>
        <v/>
      </c>
    </row>
    <row r="18" spans="1:5">
      <c r="A18" s="108"/>
      <c r="B18" s="109"/>
      <c r="C18" s="109"/>
      <c r="D18" s="110">
        <f t="shared" si="1"/>
        <v>0</v>
      </c>
      <c r="E18" s="623" t="str">
        <f t="shared" si="0"/>
        <v/>
      </c>
    </row>
    <row r="19" spans="1:5">
      <c r="A19" s="108"/>
      <c r="B19" s="109"/>
      <c r="C19" s="109"/>
      <c r="D19" s="110">
        <f t="shared" si="1"/>
        <v>0</v>
      </c>
      <c r="E19" s="623" t="str">
        <f t="shared" si="0"/>
        <v/>
      </c>
    </row>
    <row r="20" spans="1:5">
      <c r="A20" s="108"/>
      <c r="B20" s="109"/>
      <c r="C20" s="109"/>
      <c r="D20" s="110">
        <f t="shared" si="1"/>
        <v>0</v>
      </c>
      <c r="E20" s="623" t="str">
        <f t="shared" si="0"/>
        <v/>
      </c>
    </row>
    <row r="21" spans="1:5" ht="15.75" thickBot="1">
      <c r="A21" s="111"/>
      <c r="B21" s="112"/>
      <c r="C21" s="112"/>
      <c r="D21" s="110">
        <f t="shared" si="1"/>
        <v>0</v>
      </c>
      <c r="E21" s="624" t="str">
        <f t="shared" si="0"/>
        <v/>
      </c>
    </row>
    <row r="22" spans="1:5" ht="15.75" thickBot="1">
      <c r="A22" s="113" t="s">
        <v>39</v>
      </c>
      <c r="B22" s="114">
        <f>SUM(B9:B21)</f>
        <v>4041486.65</v>
      </c>
      <c r="C22" s="114">
        <f>SUM(C9:C21)</f>
        <v>4047766</v>
      </c>
      <c r="D22" s="115">
        <f>C22-B22</f>
        <v>6279.3500000000931</v>
      </c>
      <c r="E22" s="625">
        <f>IF(B22=0,"",D22/B22)</f>
        <v>1.55372281138182E-3</v>
      </c>
    </row>
    <row r="23" spans="1:5" ht="11.45" customHeight="1">
      <c r="A23" s="570" t="s">
        <v>244</v>
      </c>
    </row>
    <row r="24" spans="1:5" ht="11.45" customHeight="1">
      <c r="A24" s="571" t="s">
        <v>245</v>
      </c>
    </row>
    <row r="25" spans="1:5" ht="11.45" customHeight="1">
      <c r="A25" s="571" t="s">
        <v>246</v>
      </c>
    </row>
    <row r="26" spans="1:5">
      <c r="A26" s="572"/>
    </row>
    <row r="27" spans="1:5">
      <c r="A27" s="572"/>
    </row>
    <row r="30" spans="1:5">
      <c r="B30" s="101"/>
      <c r="C30" s="101"/>
    </row>
    <row r="31" spans="1:5">
      <c r="A31" s="180" t="s">
        <v>337</v>
      </c>
      <c r="B31" s="180" t="s">
        <v>339</v>
      </c>
      <c r="C31" s="180"/>
    </row>
    <row r="32" spans="1:5">
      <c r="A32" s="180" t="s">
        <v>338</v>
      </c>
      <c r="B32" s="180" t="s">
        <v>4</v>
      </c>
      <c r="C32" s="180"/>
      <c r="E32" s="99"/>
    </row>
    <row r="33" spans="1:4">
      <c r="A33" s="180" t="s">
        <v>5</v>
      </c>
      <c r="B33" s="180"/>
      <c r="C33" s="180"/>
      <c r="D33" s="180"/>
    </row>
    <row r="36" spans="1:4">
      <c r="A36" s="505"/>
    </row>
  </sheetData>
  <mergeCells count="2">
    <mergeCell ref="A1:B1"/>
    <mergeCell ref="A5:D5"/>
  </mergeCells>
  <phoneticPr fontId="1" type="noConversion"/>
  <printOptions horizontalCentered="1"/>
  <pageMargins left="0.78740157480314965" right="0.78740157480314965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opLeftCell="A16" zoomScaleNormal="100" workbookViewId="0">
      <selection activeCell="L49" sqref="L49"/>
    </sheetView>
  </sheetViews>
  <sheetFormatPr defaultRowHeight="15"/>
  <cols>
    <col min="1" max="1" width="35.85546875" style="96" customWidth="1"/>
    <col min="2" max="6" width="12.7109375" style="96" customWidth="1"/>
    <col min="7" max="16384" width="9.140625" style="96"/>
  </cols>
  <sheetData>
    <row r="1" spans="1:9">
      <c r="A1" s="94" t="s">
        <v>340</v>
      </c>
      <c r="B1" s="99"/>
      <c r="F1" s="98" t="s">
        <v>154</v>
      </c>
    </row>
    <row r="2" spans="1:9">
      <c r="A2" s="686" t="s">
        <v>331</v>
      </c>
      <c r="B2" s="686"/>
      <c r="C2" s="686"/>
      <c r="D2" s="686"/>
      <c r="E2" s="116"/>
      <c r="F2" s="120" t="s">
        <v>341</v>
      </c>
    </row>
    <row r="3" spans="1:9">
      <c r="A3" s="94"/>
      <c r="B3" s="94"/>
      <c r="C3" s="94"/>
      <c r="D3" s="94"/>
      <c r="E3" s="94"/>
      <c r="F3" s="94"/>
    </row>
    <row r="4" spans="1:9" ht="15.75">
      <c r="A4" s="685" t="s">
        <v>277</v>
      </c>
      <c r="B4" s="685"/>
      <c r="C4" s="687"/>
      <c r="D4" s="687"/>
      <c r="E4" s="687"/>
      <c r="F4" s="687"/>
    </row>
    <row r="5" spans="1:9" ht="15.75" thickBot="1">
      <c r="A5" s="100"/>
      <c r="B5" s="100"/>
      <c r="C5" s="100"/>
      <c r="D5" s="100"/>
      <c r="E5" s="100"/>
      <c r="F5" s="101"/>
    </row>
    <row r="6" spans="1:9">
      <c r="A6" s="122"/>
      <c r="B6" s="123" t="s">
        <v>155</v>
      </c>
      <c r="C6" s="688" t="s">
        <v>156</v>
      </c>
      <c r="D6" s="688"/>
      <c r="E6" s="689"/>
      <c r="F6" s="690"/>
    </row>
    <row r="7" spans="1:9">
      <c r="A7" s="117" t="s">
        <v>157</v>
      </c>
      <c r="B7" s="124">
        <v>2015</v>
      </c>
      <c r="C7" s="125" t="s">
        <v>158</v>
      </c>
      <c r="D7" s="126" t="s">
        <v>159</v>
      </c>
      <c r="E7" s="125" t="s">
        <v>160</v>
      </c>
      <c r="F7" s="127" t="s">
        <v>7</v>
      </c>
    </row>
    <row r="8" spans="1:9" ht="15.75" thickBot="1">
      <c r="A8" s="128"/>
      <c r="B8" s="129" t="s">
        <v>73</v>
      </c>
      <c r="C8" s="130" t="s">
        <v>161</v>
      </c>
      <c r="D8" s="131" t="s">
        <v>162</v>
      </c>
      <c r="E8" s="130" t="s">
        <v>163</v>
      </c>
      <c r="F8" s="132"/>
    </row>
    <row r="9" spans="1:9">
      <c r="A9" s="133" t="s">
        <v>240</v>
      </c>
      <c r="B9" s="134">
        <f>SUM(B10:B18)</f>
        <v>0</v>
      </c>
      <c r="C9" s="135">
        <f>SUM(C10:C18)</f>
        <v>0</v>
      </c>
      <c r="D9" s="136">
        <f>SUM(D10:D18)</f>
        <v>0</v>
      </c>
      <c r="E9" s="135">
        <f>SUM(E10:E18)</f>
        <v>0</v>
      </c>
      <c r="F9" s="137">
        <f t="shared" ref="F9:F43" si="0">SUM(C9:E9)</f>
        <v>0</v>
      </c>
    </row>
    <row r="10" spans="1:9">
      <c r="A10" s="138"/>
      <c r="B10" s="139"/>
      <c r="C10" s="140"/>
      <c r="D10" s="141"/>
      <c r="E10" s="140"/>
      <c r="F10" s="142">
        <f t="shared" si="0"/>
        <v>0</v>
      </c>
    </row>
    <row r="11" spans="1:9">
      <c r="A11" s="138"/>
      <c r="B11" s="139"/>
      <c r="C11" s="140"/>
      <c r="D11" s="141"/>
      <c r="E11" s="140"/>
      <c r="F11" s="142">
        <f t="shared" si="0"/>
        <v>0</v>
      </c>
    </row>
    <row r="12" spans="1:9">
      <c r="A12" s="138"/>
      <c r="B12" s="139"/>
      <c r="C12" s="140"/>
      <c r="D12" s="141"/>
      <c r="E12" s="140"/>
      <c r="F12" s="142">
        <f t="shared" si="0"/>
        <v>0</v>
      </c>
    </row>
    <row r="13" spans="1:9">
      <c r="A13" s="143"/>
      <c r="B13" s="144"/>
      <c r="C13" s="140"/>
      <c r="D13" s="141"/>
      <c r="E13" s="140"/>
      <c r="F13" s="142">
        <f t="shared" si="0"/>
        <v>0</v>
      </c>
    </row>
    <row r="14" spans="1:9">
      <c r="A14" s="143"/>
      <c r="B14" s="144"/>
      <c r="C14" s="140"/>
      <c r="D14" s="141"/>
      <c r="E14" s="140"/>
      <c r="F14" s="142">
        <f t="shared" si="0"/>
        <v>0</v>
      </c>
    </row>
    <row r="15" spans="1:9">
      <c r="A15" s="143"/>
      <c r="B15" s="144"/>
      <c r="C15" s="140"/>
      <c r="D15" s="141"/>
      <c r="E15" s="140"/>
      <c r="F15" s="142">
        <f t="shared" si="0"/>
        <v>0</v>
      </c>
      <c r="I15" s="93"/>
    </row>
    <row r="16" spans="1:9">
      <c r="A16" s="143"/>
      <c r="B16" s="144"/>
      <c r="C16" s="140"/>
      <c r="D16" s="141"/>
      <c r="E16" s="140"/>
      <c r="F16" s="142">
        <f t="shared" si="0"/>
        <v>0</v>
      </c>
    </row>
    <row r="17" spans="1:6">
      <c r="A17" s="143"/>
      <c r="B17" s="144"/>
      <c r="C17" s="140"/>
      <c r="D17" s="141"/>
      <c r="E17" s="140"/>
      <c r="F17" s="142">
        <f t="shared" si="0"/>
        <v>0</v>
      </c>
    </row>
    <row r="18" spans="1:6">
      <c r="A18" s="143"/>
      <c r="B18" s="144"/>
      <c r="C18" s="140"/>
      <c r="D18" s="141"/>
      <c r="E18" s="140"/>
      <c r="F18" s="142">
        <f t="shared" si="0"/>
        <v>0</v>
      </c>
    </row>
    <row r="19" spans="1:6">
      <c r="A19" s="145" t="s">
        <v>164</v>
      </c>
      <c r="B19" s="146">
        <f>SUM(B20:B27)</f>
        <v>0</v>
      </c>
      <c r="C19" s="145">
        <f>SUM(C20:C27)</f>
        <v>0</v>
      </c>
      <c r="D19" s="147">
        <f>SUM(D20:D27)</f>
        <v>0</v>
      </c>
      <c r="E19" s="148">
        <f>SUM(E20:E27)</f>
        <v>0</v>
      </c>
      <c r="F19" s="137">
        <f t="shared" si="0"/>
        <v>0</v>
      </c>
    </row>
    <row r="20" spans="1:6">
      <c r="A20" s="143"/>
      <c r="B20" s="144"/>
      <c r="C20" s="140"/>
      <c r="D20" s="141"/>
      <c r="E20" s="140"/>
      <c r="F20" s="142">
        <f t="shared" si="0"/>
        <v>0</v>
      </c>
    </row>
    <row r="21" spans="1:6">
      <c r="A21" s="143"/>
      <c r="B21" s="144"/>
      <c r="C21" s="140"/>
      <c r="D21" s="141"/>
      <c r="E21" s="140"/>
      <c r="F21" s="142">
        <f t="shared" si="0"/>
        <v>0</v>
      </c>
    </row>
    <row r="22" spans="1:6">
      <c r="A22" s="143"/>
      <c r="B22" s="144"/>
      <c r="C22" s="140"/>
      <c r="D22" s="141"/>
      <c r="E22" s="140"/>
      <c r="F22" s="142">
        <f t="shared" si="0"/>
        <v>0</v>
      </c>
    </row>
    <row r="23" spans="1:6">
      <c r="A23" s="143"/>
      <c r="B23" s="144"/>
      <c r="C23" s="140"/>
      <c r="D23" s="141"/>
      <c r="E23" s="140"/>
      <c r="F23" s="142">
        <f t="shared" si="0"/>
        <v>0</v>
      </c>
    </row>
    <row r="24" spans="1:6">
      <c r="A24" s="143"/>
      <c r="B24" s="144"/>
      <c r="C24" s="140" t="s">
        <v>165</v>
      </c>
      <c r="D24" s="141"/>
      <c r="E24" s="140"/>
      <c r="F24" s="142">
        <f t="shared" si="0"/>
        <v>0</v>
      </c>
    </row>
    <row r="25" spans="1:6">
      <c r="A25" s="138"/>
      <c r="B25" s="139"/>
      <c r="C25" s="149"/>
      <c r="D25" s="150"/>
      <c r="E25" s="149"/>
      <c r="F25" s="142">
        <f t="shared" si="0"/>
        <v>0</v>
      </c>
    </row>
    <row r="26" spans="1:6">
      <c r="A26" s="138"/>
      <c r="B26" s="139"/>
      <c r="C26" s="149"/>
      <c r="D26" s="150"/>
      <c r="E26" s="149"/>
      <c r="F26" s="142">
        <f t="shared" si="0"/>
        <v>0</v>
      </c>
    </row>
    <row r="27" spans="1:6">
      <c r="A27" s="138"/>
      <c r="B27" s="139"/>
      <c r="C27" s="149"/>
      <c r="D27" s="150"/>
      <c r="E27" s="149"/>
      <c r="F27" s="142">
        <f t="shared" si="0"/>
        <v>0</v>
      </c>
    </row>
    <row r="28" spans="1:6">
      <c r="A28" s="151" t="s">
        <v>166</v>
      </c>
      <c r="B28" s="152">
        <f>SUM(B29:B35)</f>
        <v>30</v>
      </c>
      <c r="C28" s="151">
        <f>SUM(C29:C35)</f>
        <v>0</v>
      </c>
      <c r="D28" s="153">
        <f>SUM(D29:D35)</f>
        <v>0</v>
      </c>
      <c r="E28" s="154">
        <f>SUM(E29:E35)</f>
        <v>30000</v>
      </c>
      <c r="F28" s="137">
        <f t="shared" si="0"/>
        <v>30000</v>
      </c>
    </row>
    <row r="29" spans="1:6">
      <c r="A29" s="138" t="s">
        <v>342</v>
      </c>
      <c r="B29" s="139"/>
      <c r="C29" s="149"/>
      <c r="D29" s="150"/>
      <c r="E29" s="149"/>
      <c r="F29" s="142">
        <f t="shared" si="0"/>
        <v>0</v>
      </c>
    </row>
    <row r="30" spans="1:6">
      <c r="A30" s="155" t="s">
        <v>343</v>
      </c>
      <c r="B30" s="139">
        <v>30</v>
      </c>
      <c r="C30" s="149"/>
      <c r="D30" s="150"/>
      <c r="E30" s="149">
        <v>30000</v>
      </c>
      <c r="F30" s="142">
        <f t="shared" si="0"/>
        <v>30000</v>
      </c>
    </row>
    <row r="31" spans="1:6">
      <c r="A31" s="138"/>
      <c r="B31" s="139"/>
      <c r="C31" s="149"/>
      <c r="D31" s="150"/>
      <c r="E31" s="149"/>
      <c r="F31" s="142">
        <f t="shared" si="0"/>
        <v>0</v>
      </c>
    </row>
    <row r="32" spans="1:6">
      <c r="A32" s="138"/>
      <c r="B32" s="139"/>
      <c r="C32" s="149"/>
      <c r="D32" s="150"/>
      <c r="E32" s="149"/>
      <c r="F32" s="142">
        <f t="shared" si="0"/>
        <v>0</v>
      </c>
    </row>
    <row r="33" spans="1:6">
      <c r="A33" s="138"/>
      <c r="B33" s="139"/>
      <c r="C33" s="149"/>
      <c r="D33" s="150"/>
      <c r="E33" s="149"/>
      <c r="F33" s="142">
        <f t="shared" si="0"/>
        <v>0</v>
      </c>
    </row>
    <row r="34" spans="1:6">
      <c r="A34" s="138"/>
      <c r="B34" s="139"/>
      <c r="C34" s="149"/>
      <c r="D34" s="150"/>
      <c r="E34" s="149"/>
      <c r="F34" s="142">
        <f t="shared" si="0"/>
        <v>0</v>
      </c>
    </row>
    <row r="35" spans="1:6">
      <c r="A35" s="138"/>
      <c r="B35" s="139"/>
      <c r="C35" s="149"/>
      <c r="D35" s="150"/>
      <c r="E35" s="149"/>
      <c r="F35" s="142">
        <f t="shared" si="0"/>
        <v>0</v>
      </c>
    </row>
    <row r="36" spans="1:6">
      <c r="A36" s="151" t="s">
        <v>13</v>
      </c>
      <c r="B36" s="152">
        <f>SUM(B37:B38)</f>
        <v>0</v>
      </c>
      <c r="C36" s="151">
        <f>SUM(C37:C38)</f>
        <v>0</v>
      </c>
      <c r="D36" s="153">
        <f>SUM(D37:D38)</f>
        <v>0</v>
      </c>
      <c r="E36" s="154">
        <f>SUM(E37:E38)</f>
        <v>0</v>
      </c>
      <c r="F36" s="137">
        <f t="shared" si="0"/>
        <v>0</v>
      </c>
    </row>
    <row r="37" spans="1:6">
      <c r="A37" s="151"/>
      <c r="B37" s="152"/>
      <c r="C37" s="149"/>
      <c r="D37" s="150"/>
      <c r="E37" s="149"/>
      <c r="F37" s="142">
        <f t="shared" si="0"/>
        <v>0</v>
      </c>
    </row>
    <row r="38" spans="1:6">
      <c r="A38" s="138"/>
      <c r="B38" s="139"/>
      <c r="C38" s="149"/>
      <c r="D38" s="150"/>
      <c r="E38" s="149"/>
      <c r="F38" s="142">
        <f t="shared" si="0"/>
        <v>0</v>
      </c>
    </row>
    <row r="39" spans="1:6">
      <c r="A39" s="151" t="s">
        <v>167</v>
      </c>
      <c r="B39" s="152">
        <f>SUM(B40:B43)</f>
        <v>0</v>
      </c>
      <c r="C39" s="151">
        <f>SUM(C40:C43)</f>
        <v>0</v>
      </c>
      <c r="D39" s="153">
        <f>SUM(D40:D43)</f>
        <v>10997.8</v>
      </c>
      <c r="E39" s="154">
        <f>SUM(E40:E43)</f>
        <v>0</v>
      </c>
      <c r="F39" s="142">
        <f t="shared" si="0"/>
        <v>10997.8</v>
      </c>
    </row>
    <row r="40" spans="1:6">
      <c r="A40" s="138" t="s">
        <v>342</v>
      </c>
      <c r="B40" s="139"/>
      <c r="C40" s="149"/>
      <c r="D40" s="150"/>
      <c r="E40" s="149"/>
      <c r="F40" s="142">
        <f t="shared" si="0"/>
        <v>0</v>
      </c>
    </row>
    <row r="41" spans="1:6">
      <c r="A41" s="138" t="s">
        <v>343</v>
      </c>
      <c r="B41" s="139"/>
      <c r="C41" s="149"/>
      <c r="D41" s="150">
        <v>10997.8</v>
      </c>
      <c r="E41" s="149"/>
      <c r="F41" s="142">
        <f t="shared" si="0"/>
        <v>10997.8</v>
      </c>
    </row>
    <row r="42" spans="1:6">
      <c r="A42" s="138"/>
      <c r="B42" s="139"/>
      <c r="C42" s="149"/>
      <c r="D42" s="150"/>
      <c r="E42" s="149"/>
      <c r="F42" s="142">
        <f t="shared" si="0"/>
        <v>0</v>
      </c>
    </row>
    <row r="43" spans="1:6" ht="15.75" thickBot="1">
      <c r="A43" s="156"/>
      <c r="B43" s="157"/>
      <c r="C43" s="158"/>
      <c r="D43" s="159"/>
      <c r="E43" s="158"/>
      <c r="F43" s="160">
        <f t="shared" si="0"/>
        <v>0</v>
      </c>
    </row>
    <row r="44" spans="1:6">
      <c r="A44" s="161"/>
      <c r="B44" s="162"/>
      <c r="C44" s="163"/>
      <c r="D44" s="164"/>
      <c r="E44" s="165"/>
      <c r="F44" s="166"/>
    </row>
    <row r="45" spans="1:6">
      <c r="A45" s="167" t="s">
        <v>168</v>
      </c>
      <c r="B45" s="168">
        <f>B9+B19+B28+B36+B39</f>
        <v>30</v>
      </c>
      <c r="C45" s="169">
        <f>C9+C19+C28+C36+C39</f>
        <v>0</v>
      </c>
      <c r="D45" s="170">
        <f>D9+D19+D28+D36+D39</f>
        <v>10997.8</v>
      </c>
      <c r="E45" s="978">
        <f>E9+E19+E28+E36+E39</f>
        <v>30000</v>
      </c>
      <c r="F45" s="979">
        <f>F9+F19+F28+F36+F39</f>
        <v>40997.800000000003</v>
      </c>
    </row>
    <row r="46" spans="1:6" ht="15.75" thickBot="1">
      <c r="A46" s="118"/>
      <c r="B46" s="119"/>
      <c r="C46" s="171"/>
      <c r="D46" s="172"/>
      <c r="E46" s="171"/>
      <c r="F46" s="173"/>
    </row>
    <row r="47" spans="1:6">
      <c r="A47" s="96" t="s">
        <v>241</v>
      </c>
    </row>
    <row r="48" spans="1:6">
      <c r="C48" s="116"/>
      <c r="D48" s="116"/>
      <c r="E48" s="116"/>
      <c r="F48" s="116"/>
    </row>
    <row r="50" spans="1:5">
      <c r="A50" s="96" t="s">
        <v>344</v>
      </c>
    </row>
    <row r="51" spans="1:5">
      <c r="A51" s="116" t="s">
        <v>345</v>
      </c>
      <c r="B51" s="116"/>
      <c r="C51" s="116"/>
      <c r="D51" s="116"/>
      <c r="E51" s="116" t="s">
        <v>339</v>
      </c>
    </row>
    <row r="52" spans="1:5">
      <c r="A52" s="116"/>
      <c r="B52" s="116"/>
      <c r="C52" s="116"/>
      <c r="D52" s="116"/>
      <c r="E52" s="116" t="s">
        <v>4</v>
      </c>
    </row>
    <row r="53" spans="1:5">
      <c r="A53" s="116"/>
      <c r="B53" s="116"/>
      <c r="C53" s="116"/>
      <c r="D53" s="116"/>
      <c r="E53" s="116"/>
    </row>
  </sheetData>
  <mergeCells count="3">
    <mergeCell ref="A2:D2"/>
    <mergeCell ref="A4:F4"/>
    <mergeCell ref="C6:F6"/>
  </mergeCells>
  <phoneticPr fontId="1" type="noConversion"/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showGridLines="0" workbookViewId="0">
      <selection activeCell="N44" sqref="N44"/>
    </sheetView>
  </sheetViews>
  <sheetFormatPr defaultRowHeight="15"/>
  <cols>
    <col min="1" max="4" width="16.7109375" style="96" customWidth="1"/>
    <col min="5" max="5" width="18.42578125" style="96" customWidth="1"/>
    <col min="6" max="6" width="16.7109375" style="96" customWidth="1"/>
    <col min="7" max="16384" width="9.140625" style="96"/>
  </cols>
  <sheetData>
    <row r="1" spans="1:5">
      <c r="A1" s="662" t="s">
        <v>346</v>
      </c>
      <c r="B1" s="175"/>
      <c r="C1" s="176"/>
      <c r="D1" s="176"/>
      <c r="E1" s="177" t="s">
        <v>341</v>
      </c>
    </row>
    <row r="2" spans="1:5">
      <c r="A2" s="97" t="s">
        <v>331</v>
      </c>
      <c r="B2" s="97"/>
      <c r="C2" s="176"/>
      <c r="D2" s="176"/>
      <c r="E2" s="178" t="s">
        <v>195</v>
      </c>
    </row>
    <row r="3" spans="1:5" ht="9" customHeight="1">
      <c r="A3" s="179"/>
      <c r="B3" s="176"/>
      <c r="C3" s="176"/>
      <c r="D3" s="176"/>
      <c r="E3" s="179"/>
    </row>
    <row r="4" spans="1:5" ht="6.75" customHeight="1">
      <c r="A4" s="179"/>
      <c r="B4" s="176"/>
      <c r="C4" s="176"/>
      <c r="D4" s="176"/>
      <c r="E4" s="176"/>
    </row>
    <row r="5" spans="1:5">
      <c r="A5" s="180"/>
      <c r="B5" s="180"/>
      <c r="C5" s="180"/>
      <c r="D5" s="180"/>
      <c r="E5" s="180"/>
    </row>
    <row r="6" spans="1:5" ht="15.75">
      <c r="A6" s="235" t="s">
        <v>278</v>
      </c>
      <c r="B6" s="176"/>
      <c r="C6" s="176"/>
      <c r="D6" s="176"/>
      <c r="E6" s="176"/>
    </row>
    <row r="7" spans="1:5" ht="20.25" customHeight="1" thickBot="1">
      <c r="A7" s="181"/>
      <c r="B7" s="182"/>
      <c r="C7" s="182"/>
      <c r="D7" s="182"/>
      <c r="E7" s="183" t="s">
        <v>34</v>
      </c>
    </row>
    <row r="8" spans="1:5" ht="20.25" customHeight="1" thickTop="1" thickBot="1">
      <c r="A8" s="184"/>
      <c r="B8" s="185" t="s">
        <v>279</v>
      </c>
      <c r="C8" s="185" t="s">
        <v>280</v>
      </c>
      <c r="D8" s="185" t="s">
        <v>281</v>
      </c>
      <c r="E8" s="186" t="s">
        <v>282</v>
      </c>
    </row>
    <row r="9" spans="1:5" ht="20.25" customHeight="1">
      <c r="A9" s="187" t="s">
        <v>23</v>
      </c>
      <c r="B9" s="188">
        <v>620</v>
      </c>
      <c r="C9" s="189">
        <v>0</v>
      </c>
      <c r="D9" s="189">
        <v>0</v>
      </c>
      <c r="E9" s="190">
        <v>620</v>
      </c>
    </row>
    <row r="10" spans="1:5" ht="20.25" customHeight="1">
      <c r="A10" s="191" t="s">
        <v>26</v>
      </c>
      <c r="B10" s="192">
        <v>10263.08</v>
      </c>
      <c r="C10" s="193">
        <v>36517.68</v>
      </c>
      <c r="D10" s="193">
        <v>35850.5</v>
      </c>
      <c r="E10" s="194">
        <v>10930.26</v>
      </c>
    </row>
    <row r="11" spans="1:5" ht="20.25" customHeight="1">
      <c r="A11" s="191" t="s">
        <v>27</v>
      </c>
      <c r="B11" s="192">
        <v>175813.4</v>
      </c>
      <c r="C11" s="193">
        <v>79208</v>
      </c>
      <c r="D11" s="193">
        <v>30000</v>
      </c>
      <c r="E11" s="194">
        <v>225021.4</v>
      </c>
    </row>
    <row r="12" spans="1:5">
      <c r="A12" s="195" t="s">
        <v>185</v>
      </c>
      <c r="B12" s="196">
        <v>2392.94</v>
      </c>
      <c r="C12" s="197">
        <v>3146.27</v>
      </c>
      <c r="D12" s="197">
        <v>0</v>
      </c>
      <c r="E12" s="198">
        <v>5539.21</v>
      </c>
    </row>
    <row r="13" spans="1:5" ht="15.75" thickBot="1">
      <c r="A13" s="199" t="s">
        <v>186</v>
      </c>
      <c r="B13" s="200">
        <v>0</v>
      </c>
      <c r="C13" s="201">
        <v>49000</v>
      </c>
      <c r="D13" s="201">
        <v>20000</v>
      </c>
      <c r="E13" s="202">
        <v>29000</v>
      </c>
    </row>
    <row r="14" spans="1:5" ht="15.75" thickTop="1">
      <c r="A14" s="181"/>
      <c r="B14" s="181"/>
      <c r="C14" s="181"/>
      <c r="D14" s="181"/>
      <c r="E14" s="181"/>
    </row>
    <row r="15" spans="1:5">
      <c r="A15" s="181"/>
      <c r="B15" s="181"/>
      <c r="C15" s="181"/>
      <c r="D15" s="181"/>
      <c r="E15" s="181"/>
    </row>
    <row r="16" spans="1:5" ht="20.25" customHeight="1">
      <c r="A16" s="236" t="s">
        <v>283</v>
      </c>
      <c r="B16" s="182"/>
      <c r="C16" s="204"/>
      <c r="D16" s="182"/>
      <c r="E16" s="182"/>
    </row>
    <row r="17" spans="1:7" ht="20.25" customHeight="1" thickBot="1">
      <c r="A17" s="203"/>
      <c r="B17" s="182"/>
      <c r="C17" s="204"/>
      <c r="D17" s="182"/>
      <c r="E17" s="183" t="s">
        <v>34</v>
      </c>
    </row>
    <row r="18" spans="1:7" ht="20.25" customHeight="1" thickTop="1" thickBot="1">
      <c r="A18" s="205" t="s">
        <v>28</v>
      </c>
      <c r="B18" s="206"/>
      <c r="C18" s="206"/>
      <c r="D18" s="694">
        <f>D19+D31+D35</f>
        <v>1560481.39</v>
      </c>
      <c r="E18" s="695"/>
    </row>
    <row r="19" spans="1:7" ht="20.25" customHeight="1">
      <c r="A19" s="207" t="s">
        <v>31</v>
      </c>
      <c r="B19" s="208"/>
      <c r="C19" s="208"/>
      <c r="D19" s="696">
        <v>1552688.94</v>
      </c>
      <c r="E19" s="697"/>
    </row>
    <row r="20" spans="1:7" ht="20.25" customHeight="1">
      <c r="A20" s="209" t="s">
        <v>187</v>
      </c>
      <c r="B20" s="210"/>
      <c r="C20" s="210"/>
      <c r="D20" s="698">
        <v>825546.71</v>
      </c>
      <c r="E20" s="699"/>
    </row>
    <row r="21" spans="1:7" ht="20.25" customHeight="1">
      <c r="A21" s="211" t="s">
        <v>188</v>
      </c>
      <c r="B21" s="212"/>
      <c r="C21" s="212"/>
      <c r="D21" s="698">
        <v>620</v>
      </c>
      <c r="E21" s="699"/>
    </row>
    <row r="22" spans="1:7" ht="20.25" customHeight="1">
      <c r="A22" s="211" t="s">
        <v>189</v>
      </c>
      <c r="B22" s="212"/>
      <c r="C22" s="212"/>
      <c r="D22" s="698">
        <v>5539.21</v>
      </c>
      <c r="E22" s="699"/>
    </row>
    <row r="23" spans="1:7" ht="20.25" customHeight="1">
      <c r="A23" s="211" t="s">
        <v>190</v>
      </c>
      <c r="B23" s="212"/>
      <c r="C23" s="212"/>
      <c r="D23" s="698">
        <v>29000</v>
      </c>
      <c r="E23" s="699"/>
    </row>
    <row r="24" spans="1:7" ht="20.25" customHeight="1">
      <c r="A24" s="211" t="s">
        <v>191</v>
      </c>
      <c r="B24" s="212"/>
      <c r="C24" s="212"/>
      <c r="D24" s="698">
        <v>225021.4</v>
      </c>
      <c r="E24" s="699"/>
    </row>
    <row r="25" spans="1:7" ht="20.25" customHeight="1">
      <c r="A25" s="213" t="s">
        <v>192</v>
      </c>
      <c r="B25" s="214"/>
      <c r="C25" s="214"/>
      <c r="D25" s="215"/>
      <c r="E25" s="216"/>
    </row>
    <row r="26" spans="1:7" ht="20.25" customHeight="1">
      <c r="A26" s="213" t="s">
        <v>192</v>
      </c>
      <c r="B26" s="214"/>
      <c r="C26" s="214"/>
      <c r="D26" s="215"/>
      <c r="E26" s="216"/>
    </row>
    <row r="27" spans="1:7" ht="20.25" customHeight="1">
      <c r="A27" s="213" t="s">
        <v>192</v>
      </c>
      <c r="B27" s="214"/>
      <c r="C27" s="214"/>
      <c r="D27" s="215"/>
      <c r="E27" s="216"/>
    </row>
    <row r="28" spans="1:7">
      <c r="A28" s="213" t="s">
        <v>192</v>
      </c>
      <c r="B28" s="214"/>
      <c r="C28" s="214"/>
      <c r="D28" s="215"/>
      <c r="E28" s="216"/>
    </row>
    <row r="29" spans="1:7">
      <c r="A29" s="213" t="s">
        <v>192</v>
      </c>
      <c r="B29" s="214"/>
      <c r="C29" s="214"/>
      <c r="D29" s="215"/>
      <c r="E29" s="216"/>
    </row>
    <row r="30" spans="1:7">
      <c r="A30" s="213" t="s">
        <v>193</v>
      </c>
      <c r="B30" s="214"/>
      <c r="C30" s="214"/>
      <c r="D30" s="698">
        <v>466961.62</v>
      </c>
      <c r="E30" s="699"/>
    </row>
    <row r="31" spans="1:7" ht="15" customHeight="1">
      <c r="A31" s="217" t="s">
        <v>30</v>
      </c>
      <c r="B31" s="214"/>
      <c r="C31" s="214"/>
      <c r="D31" s="700">
        <v>7792.45</v>
      </c>
      <c r="E31" s="701"/>
      <c r="F31" s="116"/>
      <c r="G31" s="116"/>
    </row>
    <row r="32" spans="1:7" ht="15" customHeight="1">
      <c r="A32" s="211" t="s">
        <v>29</v>
      </c>
      <c r="B32" s="212"/>
      <c r="C32" s="212"/>
      <c r="D32" s="698"/>
      <c r="E32" s="699"/>
      <c r="F32" s="116"/>
      <c r="G32" s="116"/>
    </row>
    <row r="33" spans="1:7" ht="15" customHeight="1">
      <c r="A33" s="217" t="s">
        <v>194</v>
      </c>
      <c r="B33" s="214"/>
      <c r="C33" s="214"/>
      <c r="D33" s="700">
        <f>SUM(D34)</f>
        <v>0</v>
      </c>
      <c r="E33" s="701"/>
      <c r="F33" s="116"/>
      <c r="G33" s="116"/>
    </row>
    <row r="34" spans="1:7" ht="15" customHeight="1">
      <c r="A34" s="211" t="s">
        <v>33</v>
      </c>
      <c r="B34" s="212"/>
      <c r="C34" s="212"/>
      <c r="D34" s="698"/>
      <c r="E34" s="699"/>
      <c r="F34" s="116"/>
      <c r="G34" s="116"/>
    </row>
    <row r="35" spans="1:7" ht="15" customHeight="1">
      <c r="A35" s="218" t="s">
        <v>32</v>
      </c>
      <c r="B35" s="182"/>
      <c r="C35" s="182"/>
      <c r="D35" s="700">
        <f>SUM(D36)</f>
        <v>0</v>
      </c>
      <c r="E35" s="701"/>
      <c r="F35" s="116"/>
      <c r="G35" s="116"/>
    </row>
    <row r="36" spans="1:7" ht="15" customHeight="1" thickBot="1">
      <c r="A36" s="219" t="s">
        <v>33</v>
      </c>
      <c r="B36" s="220"/>
      <c r="C36" s="220"/>
      <c r="D36" s="702"/>
      <c r="E36" s="703"/>
      <c r="F36" s="116"/>
      <c r="G36" s="116"/>
    </row>
    <row r="37" spans="1:7" ht="15" customHeight="1" thickTop="1">
      <c r="A37" s="182"/>
      <c r="B37" s="182"/>
      <c r="C37" s="182"/>
      <c r="D37" s="221"/>
      <c r="E37" s="222"/>
      <c r="F37" s="116"/>
      <c r="G37" s="116"/>
    </row>
    <row r="38" spans="1:7" ht="15" customHeight="1">
      <c r="A38" s="181"/>
      <c r="B38" s="181"/>
      <c r="C38" s="181"/>
      <c r="D38" s="181"/>
      <c r="E38" s="181"/>
      <c r="F38" s="116"/>
      <c r="G38" s="116"/>
    </row>
    <row r="39" spans="1:7" ht="15" customHeight="1">
      <c r="A39" s="236" t="s">
        <v>284</v>
      </c>
      <c r="B39" s="182"/>
      <c r="C39" s="204"/>
      <c r="D39" s="182"/>
      <c r="E39" s="182"/>
      <c r="F39" s="116"/>
      <c r="G39" s="116"/>
    </row>
    <row r="40" spans="1:7" ht="15" customHeight="1" thickBot="1">
      <c r="A40" s="203"/>
      <c r="B40" s="182"/>
      <c r="C40" s="204"/>
      <c r="D40" s="182"/>
      <c r="E40" s="183" t="s">
        <v>34</v>
      </c>
      <c r="F40" s="116"/>
      <c r="G40" s="116"/>
    </row>
    <row r="41" spans="1:7" ht="15.75" thickTop="1">
      <c r="A41" s="223" t="s">
        <v>285</v>
      </c>
      <c r="B41" s="224"/>
      <c r="C41" s="224"/>
      <c r="D41" s="224"/>
      <c r="E41" s="225">
        <f>D31</f>
        <v>7792.45</v>
      </c>
    </row>
    <row r="42" spans="1:7">
      <c r="A42" s="691" t="s">
        <v>348</v>
      </c>
      <c r="B42" s="692"/>
      <c r="C42" s="692"/>
      <c r="D42" s="693"/>
      <c r="E42" s="226">
        <v>82</v>
      </c>
    </row>
    <row r="43" spans="1:7">
      <c r="A43" s="691" t="s">
        <v>347</v>
      </c>
      <c r="B43" s="692"/>
      <c r="C43" s="692"/>
      <c r="D43" s="693"/>
      <c r="E43" s="226">
        <v>3055.81</v>
      </c>
    </row>
    <row r="44" spans="1:7">
      <c r="A44" s="691"/>
      <c r="B44" s="692"/>
      <c r="C44" s="692"/>
      <c r="D44" s="693"/>
      <c r="E44" s="227"/>
    </row>
    <row r="45" spans="1:7">
      <c r="A45" s="691"/>
      <c r="B45" s="692"/>
      <c r="C45" s="692"/>
      <c r="D45" s="693"/>
      <c r="E45" s="227"/>
    </row>
    <row r="46" spans="1:7">
      <c r="A46" s="691"/>
      <c r="B46" s="692"/>
      <c r="C46" s="692"/>
      <c r="D46" s="693"/>
      <c r="E46" s="227"/>
    </row>
    <row r="47" spans="1:7">
      <c r="A47" s="691"/>
      <c r="B47" s="692"/>
      <c r="C47" s="692"/>
      <c r="D47" s="693"/>
      <c r="E47" s="226"/>
    </row>
    <row r="48" spans="1:7">
      <c r="A48" s="691"/>
      <c r="B48" s="692"/>
      <c r="C48" s="692"/>
      <c r="D48" s="693"/>
      <c r="E48" s="227"/>
    </row>
    <row r="49" spans="1:5">
      <c r="A49" s="228" t="s">
        <v>115</v>
      </c>
      <c r="B49" s="229"/>
      <c r="C49" s="229"/>
      <c r="D49" s="229"/>
      <c r="E49" s="230">
        <f>SUM(E42:E48)</f>
        <v>3137.81</v>
      </c>
    </row>
    <row r="50" spans="1:5" ht="15.75" thickBot="1">
      <c r="A50" s="231" t="s">
        <v>286</v>
      </c>
      <c r="B50" s="232"/>
      <c r="C50" s="232"/>
      <c r="D50" s="232"/>
      <c r="E50" s="233">
        <f>E41+E49</f>
        <v>10930.26</v>
      </c>
    </row>
    <row r="51" spans="1:5" ht="15.75" thickTop="1">
      <c r="A51" s="181"/>
      <c r="B51" s="181"/>
      <c r="C51" s="181"/>
      <c r="D51" s="181"/>
      <c r="E51" s="234" t="str">
        <f>IF(E50=E10," ","CHYBA vyjádření rozdílu bank. účtu FKSP a fondu FKSP")</f>
        <v xml:space="preserve"> </v>
      </c>
    </row>
    <row r="52" spans="1:5">
      <c r="A52" s="181"/>
      <c r="B52" s="181"/>
      <c r="C52" s="181"/>
      <c r="D52" s="181"/>
      <c r="E52" s="234"/>
    </row>
    <row r="53" spans="1:5">
      <c r="A53" s="181"/>
      <c r="B53" s="181"/>
      <c r="C53" s="181"/>
      <c r="D53" s="181"/>
      <c r="E53" s="234"/>
    </row>
    <row r="54" spans="1:5">
      <c r="A54" s="180"/>
      <c r="B54" s="180"/>
      <c r="C54" s="180"/>
      <c r="D54" s="180"/>
      <c r="E54" s="180"/>
    </row>
    <row r="55" spans="1:5">
      <c r="A55" s="180" t="s">
        <v>349</v>
      </c>
      <c r="B55" s="180"/>
      <c r="C55" s="180"/>
      <c r="D55" s="180" t="s">
        <v>339</v>
      </c>
      <c r="E55" s="180"/>
    </row>
    <row r="56" spans="1:5">
      <c r="A56" s="180" t="s">
        <v>338</v>
      </c>
      <c r="B56" s="180"/>
      <c r="C56" s="180"/>
      <c r="D56" s="180" t="s">
        <v>4</v>
      </c>
      <c r="E56" s="180"/>
    </row>
    <row r="57" spans="1:5">
      <c r="A57" s="180" t="s">
        <v>5</v>
      </c>
      <c r="B57" s="180"/>
      <c r="C57" s="180"/>
      <c r="D57" s="180"/>
      <c r="E57" s="180"/>
    </row>
  </sheetData>
  <mergeCells count="21">
    <mergeCell ref="D18:E18"/>
    <mergeCell ref="D19:E19"/>
    <mergeCell ref="D20:E20"/>
    <mergeCell ref="D23:E23"/>
    <mergeCell ref="A43:D43"/>
    <mergeCell ref="D24:E24"/>
    <mergeCell ref="D21:E21"/>
    <mergeCell ref="D22:E22"/>
    <mergeCell ref="D31:E31"/>
    <mergeCell ref="D32:E32"/>
    <mergeCell ref="D33:E33"/>
    <mergeCell ref="D34:E34"/>
    <mergeCell ref="D35:E35"/>
    <mergeCell ref="D36:E36"/>
    <mergeCell ref="A42:D42"/>
    <mergeCell ref="D30:E30"/>
    <mergeCell ref="A44:D44"/>
    <mergeCell ref="A45:D45"/>
    <mergeCell ref="A46:D46"/>
    <mergeCell ref="A47:D47"/>
    <mergeCell ref="A48:D48"/>
  </mergeCells>
  <phoneticPr fontId="1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showGridLines="0" zoomScaleNormal="100" workbookViewId="0">
      <selection activeCell="G59" sqref="G59"/>
    </sheetView>
  </sheetViews>
  <sheetFormatPr defaultRowHeight="15"/>
  <cols>
    <col min="1" max="1" width="7.7109375" style="96" customWidth="1"/>
    <col min="2" max="6" width="12.42578125" style="96" customWidth="1"/>
    <col min="7" max="7" width="19" style="96" customWidth="1"/>
    <col min="8" max="8" width="12.42578125" style="96" customWidth="1"/>
    <col min="9" max="9" width="19.140625" style="96" customWidth="1"/>
    <col min="10" max="10" width="12.42578125" style="96" customWidth="1"/>
    <col min="11" max="11" width="19.140625" style="96" customWidth="1"/>
    <col min="12" max="12" width="12.42578125" style="96" customWidth="1"/>
    <col min="13" max="13" width="19.140625" style="96" customWidth="1"/>
    <col min="14" max="16384" width="9.140625" style="96"/>
  </cols>
  <sheetData>
    <row r="1" spans="1:14">
      <c r="A1" s="725" t="s">
        <v>350</v>
      </c>
      <c r="B1" s="725"/>
      <c r="C1" s="237"/>
      <c r="D1" s="237"/>
      <c r="E1" s="237"/>
      <c r="F1" s="237"/>
      <c r="G1" s="237"/>
      <c r="H1" s="180"/>
      <c r="I1" s="180"/>
      <c r="J1" s="180"/>
      <c r="K1" s="180"/>
      <c r="L1" s="180"/>
      <c r="M1" s="177" t="s">
        <v>341</v>
      </c>
      <c r="N1" s="180"/>
    </row>
    <row r="2" spans="1:14">
      <c r="A2" s="725" t="s">
        <v>351</v>
      </c>
      <c r="B2" s="725"/>
      <c r="C2" s="237"/>
      <c r="D2" s="237"/>
      <c r="E2" s="237"/>
      <c r="F2" s="237"/>
      <c r="G2" s="237"/>
      <c r="H2" s="180"/>
      <c r="I2" s="180"/>
      <c r="J2" s="180"/>
      <c r="K2" s="180"/>
      <c r="L2" s="238"/>
      <c r="M2" s="98" t="s">
        <v>262</v>
      </c>
      <c r="N2" s="180"/>
    </row>
    <row r="3" spans="1:14">
      <c r="A3" s="239"/>
      <c r="B3" s="239"/>
      <c r="C3" s="237"/>
      <c r="D3" s="237"/>
      <c r="E3" s="237"/>
      <c r="F3" s="237"/>
      <c r="G3" s="237"/>
      <c r="H3" s="180"/>
      <c r="I3" s="180"/>
      <c r="J3" s="180"/>
      <c r="K3" s="180"/>
      <c r="L3" s="238"/>
      <c r="M3" s="179"/>
      <c r="N3" s="180"/>
    </row>
    <row r="4" spans="1:14" ht="20.25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240"/>
      <c r="N4" s="180"/>
    </row>
    <row r="5" spans="1:14" ht="15.75">
      <c r="A5" s="294" t="s">
        <v>287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238"/>
      <c r="M5" s="177"/>
      <c r="N5" s="180"/>
    </row>
    <row r="6" spans="1:14" ht="15.75" thickBot="1">
      <c r="A6" s="238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240" t="s">
        <v>0</v>
      </c>
      <c r="N6" s="180"/>
    </row>
    <row r="7" spans="1:14" ht="12.75" customHeight="1" thickTop="1">
      <c r="A7" s="726" t="s">
        <v>8</v>
      </c>
      <c r="B7" s="729" t="s">
        <v>288</v>
      </c>
      <c r="C7" s="737" t="s">
        <v>9</v>
      </c>
      <c r="D7" s="737" t="s">
        <v>79</v>
      </c>
      <c r="E7" s="739" t="s">
        <v>10</v>
      </c>
      <c r="F7" s="741" t="s">
        <v>289</v>
      </c>
      <c r="G7" s="742"/>
      <c r="H7" s="742"/>
      <c r="I7" s="742"/>
      <c r="J7" s="742"/>
      <c r="K7" s="742"/>
      <c r="L7" s="742"/>
      <c r="M7" s="743"/>
      <c r="N7" s="180"/>
    </row>
    <row r="8" spans="1:14" ht="41.25" customHeight="1">
      <c r="A8" s="727"/>
      <c r="B8" s="730"/>
      <c r="C8" s="738"/>
      <c r="D8" s="738"/>
      <c r="E8" s="740"/>
      <c r="F8" s="740" t="s">
        <v>78</v>
      </c>
      <c r="G8" s="744"/>
      <c r="H8" s="740" t="s">
        <v>11</v>
      </c>
      <c r="I8" s="745"/>
      <c r="J8" s="735" t="s">
        <v>12</v>
      </c>
      <c r="K8" s="746"/>
      <c r="L8" s="735" t="s">
        <v>13</v>
      </c>
      <c r="M8" s="736"/>
      <c r="N8" s="180"/>
    </row>
    <row r="9" spans="1:14" ht="15.75" thickBot="1">
      <c r="A9" s="728"/>
      <c r="B9" s="731"/>
      <c r="C9" s="241" t="s">
        <v>14</v>
      </c>
      <c r="D9" s="241" t="s">
        <v>14</v>
      </c>
      <c r="E9" s="241" t="s">
        <v>14</v>
      </c>
      <c r="F9" s="242" t="s">
        <v>14</v>
      </c>
      <c r="G9" s="242" t="s">
        <v>15</v>
      </c>
      <c r="H9" s="241" t="s">
        <v>14</v>
      </c>
      <c r="I9" s="243" t="s">
        <v>15</v>
      </c>
      <c r="J9" s="242" t="s">
        <v>14</v>
      </c>
      <c r="K9" s="243" t="s">
        <v>15</v>
      </c>
      <c r="L9" s="242" t="s">
        <v>14</v>
      </c>
      <c r="M9" s="244" t="s">
        <v>15</v>
      </c>
      <c r="N9" s="180"/>
    </row>
    <row r="10" spans="1:14" ht="14.25" customHeight="1">
      <c r="A10" s="732" t="s">
        <v>196</v>
      </c>
      <c r="B10" s="733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M10" s="734"/>
      <c r="N10" s="180"/>
    </row>
    <row r="11" spans="1:14" ht="14.25" customHeight="1">
      <c r="A11" s="256" t="s">
        <v>16</v>
      </c>
      <c r="B11" s="257">
        <v>44848</v>
      </c>
      <c r="C11" s="258">
        <v>0</v>
      </c>
      <c r="D11" s="247"/>
      <c r="E11" s="247"/>
      <c r="F11" s="246"/>
      <c r="G11" s="248"/>
      <c r="H11" s="247"/>
      <c r="I11" s="249"/>
      <c r="J11" s="246"/>
      <c r="K11" s="249"/>
      <c r="L11" s="250"/>
      <c r="M11" s="251"/>
      <c r="N11" s="180"/>
    </row>
    <row r="12" spans="1:14" ht="14.25" customHeight="1">
      <c r="A12" s="256" t="s">
        <v>352</v>
      </c>
      <c r="B12" s="257">
        <v>11954.1</v>
      </c>
      <c r="C12" s="258">
        <v>0</v>
      </c>
      <c r="D12" s="247"/>
      <c r="E12" s="247"/>
      <c r="F12" s="246"/>
      <c r="G12" s="252"/>
      <c r="H12" s="247"/>
      <c r="I12" s="253"/>
      <c r="J12" s="246"/>
      <c r="K12" s="253"/>
      <c r="L12" s="254"/>
      <c r="M12" s="255"/>
      <c r="N12" s="180"/>
    </row>
    <row r="13" spans="1:14" ht="14.25" customHeight="1">
      <c r="A13" s="245"/>
      <c r="B13" s="246"/>
      <c r="C13" s="247"/>
      <c r="D13" s="247"/>
      <c r="E13" s="247"/>
      <c r="F13" s="246"/>
      <c r="G13" s="252"/>
      <c r="H13" s="247"/>
      <c r="I13" s="253"/>
      <c r="J13" s="246"/>
      <c r="K13" s="253"/>
      <c r="L13" s="254"/>
      <c r="M13" s="255"/>
      <c r="N13" s="180"/>
    </row>
    <row r="14" spans="1:14" ht="14.25" customHeight="1">
      <c r="A14" s="245"/>
      <c r="B14" s="246"/>
      <c r="C14" s="247"/>
      <c r="D14" s="247"/>
      <c r="E14" s="247"/>
      <c r="F14" s="246"/>
      <c r="G14" s="252"/>
      <c r="H14" s="247"/>
      <c r="I14" s="249"/>
      <c r="J14" s="246"/>
      <c r="K14" s="253"/>
      <c r="L14" s="254"/>
      <c r="M14" s="255"/>
      <c r="N14" s="180"/>
    </row>
    <row r="15" spans="1:14" ht="14.25" customHeight="1">
      <c r="A15" s="245"/>
      <c r="B15" s="246"/>
      <c r="C15" s="247"/>
      <c r="D15" s="247"/>
      <c r="E15" s="247"/>
      <c r="F15" s="246"/>
      <c r="G15" s="252"/>
      <c r="H15" s="247"/>
      <c r="I15" s="253"/>
      <c r="J15" s="246"/>
      <c r="K15" s="253"/>
      <c r="L15" s="254"/>
      <c r="M15" s="255"/>
      <c r="N15" s="180"/>
    </row>
    <row r="16" spans="1:14" ht="14.25" customHeight="1">
      <c r="A16" s="245"/>
      <c r="B16" s="246"/>
      <c r="C16" s="247"/>
      <c r="D16" s="247"/>
      <c r="E16" s="247"/>
      <c r="F16" s="246"/>
      <c r="G16" s="252"/>
      <c r="H16" s="247"/>
      <c r="I16" s="253"/>
      <c r="J16" s="246"/>
      <c r="K16" s="253"/>
      <c r="L16" s="254"/>
      <c r="M16" s="255"/>
      <c r="N16" s="180"/>
    </row>
    <row r="17" spans="1:14" ht="14.25" customHeight="1">
      <c r="A17" s="245"/>
      <c r="B17" s="246"/>
      <c r="C17" s="247"/>
      <c r="D17" s="247"/>
      <c r="E17" s="247"/>
      <c r="F17" s="246"/>
      <c r="G17" s="252"/>
      <c r="H17" s="247"/>
      <c r="I17" s="253"/>
      <c r="J17" s="246"/>
      <c r="K17" s="253"/>
      <c r="L17" s="254"/>
      <c r="M17" s="255"/>
      <c r="N17" s="180"/>
    </row>
    <row r="18" spans="1:14" ht="14.25" customHeight="1">
      <c r="A18" s="256"/>
      <c r="B18" s="257"/>
      <c r="C18" s="258"/>
      <c r="D18" s="258"/>
      <c r="E18" s="258"/>
      <c r="F18" s="257"/>
      <c r="G18" s="259"/>
      <c r="H18" s="258"/>
      <c r="I18" s="260"/>
      <c r="J18" s="257"/>
      <c r="K18" s="260"/>
      <c r="L18" s="261"/>
      <c r="M18" s="262"/>
      <c r="N18" s="180"/>
    </row>
    <row r="19" spans="1:14" ht="14.25" customHeight="1">
      <c r="A19" s="256"/>
      <c r="B19" s="257"/>
      <c r="C19" s="258"/>
      <c r="D19" s="258"/>
      <c r="E19" s="258"/>
      <c r="F19" s="257"/>
      <c r="G19" s="259"/>
      <c r="H19" s="258"/>
      <c r="I19" s="260"/>
      <c r="J19" s="257"/>
      <c r="K19" s="260"/>
      <c r="L19" s="261"/>
      <c r="M19" s="262"/>
      <c r="N19" s="180"/>
    </row>
    <row r="20" spans="1:14" ht="14.25" customHeight="1">
      <c r="A20" s="256"/>
      <c r="B20" s="257"/>
      <c r="C20" s="258"/>
      <c r="D20" s="258"/>
      <c r="E20" s="258"/>
      <c r="F20" s="257"/>
      <c r="G20" s="259"/>
      <c r="H20" s="258"/>
      <c r="I20" s="260"/>
      <c r="J20" s="257"/>
      <c r="K20" s="260"/>
      <c r="L20" s="261"/>
      <c r="M20" s="262"/>
      <c r="N20" s="180"/>
    </row>
    <row r="21" spans="1:14" ht="14.25" customHeight="1">
      <c r="A21" s="256"/>
      <c r="B21" s="257"/>
      <c r="C21" s="258"/>
      <c r="D21" s="258"/>
      <c r="E21" s="258"/>
      <c r="F21" s="257"/>
      <c r="G21" s="259"/>
      <c r="H21" s="258"/>
      <c r="I21" s="260"/>
      <c r="J21" s="257"/>
      <c r="K21" s="260"/>
      <c r="L21" s="261"/>
      <c r="M21" s="262"/>
      <c r="N21" s="180"/>
    </row>
    <row r="22" spans="1:14" ht="14.25" customHeight="1">
      <c r="A22" s="256"/>
      <c r="B22" s="257"/>
      <c r="C22" s="258"/>
      <c r="D22" s="258"/>
      <c r="E22" s="258"/>
      <c r="F22" s="257"/>
      <c r="G22" s="259"/>
      <c r="H22" s="258"/>
      <c r="I22" s="260"/>
      <c r="J22" s="257"/>
      <c r="K22" s="260"/>
      <c r="L22" s="261"/>
      <c r="M22" s="262"/>
      <c r="N22" s="180"/>
    </row>
    <row r="23" spans="1:14" ht="14.25" customHeight="1">
      <c r="A23" s="256"/>
      <c r="B23" s="257"/>
      <c r="C23" s="258"/>
      <c r="D23" s="258"/>
      <c r="E23" s="258"/>
      <c r="F23" s="257"/>
      <c r="G23" s="259"/>
      <c r="H23" s="258"/>
      <c r="I23" s="260"/>
      <c r="J23" s="257"/>
      <c r="K23" s="260"/>
      <c r="L23" s="261"/>
      <c r="M23" s="262"/>
      <c r="N23" s="180"/>
    </row>
    <row r="24" spans="1:14" ht="14.25" customHeight="1">
      <c r="A24" s="256"/>
      <c r="B24" s="257"/>
      <c r="C24" s="258"/>
      <c r="D24" s="258"/>
      <c r="E24" s="258"/>
      <c r="F24" s="257"/>
      <c r="G24" s="259"/>
      <c r="H24" s="258"/>
      <c r="I24" s="260"/>
      <c r="J24" s="257"/>
      <c r="K24" s="260"/>
      <c r="L24" s="261"/>
      <c r="M24" s="262"/>
      <c r="N24" s="180"/>
    </row>
    <row r="25" spans="1:14" ht="14.25" customHeight="1">
      <c r="A25" s="256"/>
      <c r="B25" s="257"/>
      <c r="C25" s="258"/>
      <c r="D25" s="258"/>
      <c r="E25" s="258"/>
      <c r="F25" s="257"/>
      <c r="G25" s="259"/>
      <c r="H25" s="258"/>
      <c r="I25" s="260"/>
      <c r="J25" s="257"/>
      <c r="K25" s="260"/>
      <c r="L25" s="261"/>
      <c r="M25" s="262"/>
      <c r="N25" s="180"/>
    </row>
    <row r="26" spans="1:14" ht="14.25" customHeight="1" thickBot="1">
      <c r="A26" s="263" t="s">
        <v>197</v>
      </c>
      <c r="B26" s="264">
        <f>SUM(B11:B25)</f>
        <v>56802.1</v>
      </c>
      <c r="C26" s="265">
        <f>SUM(C11:C25)</f>
        <v>0</v>
      </c>
      <c r="D26" s="265">
        <f>SUM(D11:D25)</f>
        <v>0</v>
      </c>
      <c r="E26" s="265">
        <f>SUM(E11:E25)</f>
        <v>0</v>
      </c>
      <c r="F26" s="264">
        <f>SUM(F11:F25)</f>
        <v>0</v>
      </c>
      <c r="G26" s="266" t="s">
        <v>53</v>
      </c>
      <c r="H26" s="265">
        <f>SUM(H11:H25)</f>
        <v>0</v>
      </c>
      <c r="I26" s="266" t="s">
        <v>53</v>
      </c>
      <c r="J26" s="264">
        <f>SUM(J11:J25)</f>
        <v>0</v>
      </c>
      <c r="K26" s="266" t="s">
        <v>53</v>
      </c>
      <c r="L26" s="267">
        <f>SUM(L11:L25)</f>
        <v>0</v>
      </c>
      <c r="M26" s="268" t="s">
        <v>53</v>
      </c>
      <c r="N26" s="180"/>
    </row>
    <row r="27" spans="1:14" ht="14.25" customHeight="1">
      <c r="A27" s="732" t="s">
        <v>198</v>
      </c>
      <c r="B27" s="733"/>
      <c r="C27" s="733"/>
      <c r="D27" s="733"/>
      <c r="E27" s="733"/>
      <c r="F27" s="733"/>
      <c r="G27" s="733"/>
      <c r="H27" s="733"/>
      <c r="I27" s="733"/>
      <c r="J27" s="733"/>
      <c r="K27" s="733"/>
      <c r="L27" s="733"/>
      <c r="M27" s="734"/>
      <c r="N27" s="180"/>
    </row>
    <row r="28" spans="1:14" ht="14.25" customHeight="1">
      <c r="A28" s="256"/>
      <c r="B28" s="257"/>
      <c r="C28" s="258"/>
      <c r="D28" s="269" t="s">
        <v>53</v>
      </c>
      <c r="E28" s="258"/>
      <c r="F28" s="257"/>
      <c r="G28" s="259"/>
      <c r="H28" s="258"/>
      <c r="I28" s="260"/>
      <c r="J28" s="257"/>
      <c r="K28" s="260"/>
      <c r="L28" s="261"/>
      <c r="M28" s="262"/>
      <c r="N28" s="180"/>
    </row>
    <row r="29" spans="1:14" ht="14.25" customHeight="1">
      <c r="A29" s="256"/>
      <c r="B29" s="257"/>
      <c r="C29" s="258"/>
      <c r="D29" s="269" t="s">
        <v>53</v>
      </c>
      <c r="E29" s="258"/>
      <c r="F29" s="257"/>
      <c r="G29" s="259"/>
      <c r="H29" s="258"/>
      <c r="I29" s="260"/>
      <c r="J29" s="257"/>
      <c r="K29" s="260"/>
      <c r="L29" s="261"/>
      <c r="M29" s="262"/>
      <c r="N29" s="180"/>
    </row>
    <row r="30" spans="1:14" ht="14.25" customHeight="1">
      <c r="A30" s="256"/>
      <c r="B30" s="257"/>
      <c r="C30" s="258"/>
      <c r="D30" s="269" t="s">
        <v>53</v>
      </c>
      <c r="E30" s="258"/>
      <c r="F30" s="257"/>
      <c r="G30" s="259"/>
      <c r="H30" s="258"/>
      <c r="I30" s="260"/>
      <c r="J30" s="257"/>
      <c r="K30" s="260"/>
      <c r="L30" s="261"/>
      <c r="M30" s="262"/>
      <c r="N30" s="180"/>
    </row>
    <row r="31" spans="1:14">
      <c r="A31" s="256"/>
      <c r="B31" s="257"/>
      <c r="C31" s="258"/>
      <c r="D31" s="269" t="s">
        <v>53</v>
      </c>
      <c r="E31" s="258"/>
      <c r="F31" s="257"/>
      <c r="G31" s="259"/>
      <c r="H31" s="258"/>
      <c r="I31" s="260"/>
      <c r="J31" s="257"/>
      <c r="K31" s="260"/>
      <c r="L31" s="261"/>
      <c r="M31" s="262"/>
      <c r="N31" s="180"/>
    </row>
    <row r="32" spans="1:14">
      <c r="A32" s="256"/>
      <c r="B32" s="257"/>
      <c r="C32" s="258"/>
      <c r="D32" s="269" t="s">
        <v>53</v>
      </c>
      <c r="E32" s="258"/>
      <c r="F32" s="257"/>
      <c r="G32" s="259"/>
      <c r="H32" s="258"/>
      <c r="I32" s="260"/>
      <c r="J32" s="257"/>
      <c r="K32" s="260"/>
      <c r="L32" s="261"/>
      <c r="M32" s="262"/>
      <c r="N32" s="180"/>
    </row>
    <row r="33" spans="1:19" s="93" customFormat="1">
      <c r="A33" s="256"/>
      <c r="B33" s="257"/>
      <c r="C33" s="258"/>
      <c r="D33" s="269" t="s">
        <v>53</v>
      </c>
      <c r="E33" s="258"/>
      <c r="F33" s="257"/>
      <c r="G33" s="259"/>
      <c r="H33" s="258"/>
      <c r="I33" s="260"/>
      <c r="J33" s="257"/>
      <c r="K33" s="260"/>
      <c r="L33" s="261"/>
      <c r="M33" s="262"/>
      <c r="N33" s="180"/>
    </row>
    <row r="34" spans="1:19" ht="15.75" thickBot="1">
      <c r="A34" s="263" t="s">
        <v>199</v>
      </c>
      <c r="B34" s="264">
        <f>SUM(B28:B33)</f>
        <v>0</v>
      </c>
      <c r="C34" s="265">
        <f>SUM(C28:C33)</f>
        <v>0</v>
      </c>
      <c r="D34" s="270" t="s">
        <v>53</v>
      </c>
      <c r="E34" s="265">
        <f>SUM(E28:E33)</f>
        <v>0</v>
      </c>
      <c r="F34" s="264">
        <f>SUM(F28:F33)</f>
        <v>0</v>
      </c>
      <c r="G34" s="266" t="s">
        <v>53</v>
      </c>
      <c r="H34" s="265">
        <f>SUM(H28:H33)</f>
        <v>0</v>
      </c>
      <c r="I34" s="271" t="s">
        <v>53</v>
      </c>
      <c r="J34" s="264">
        <f>SUM(J28:J33)</f>
        <v>0</v>
      </c>
      <c r="K34" s="271" t="s">
        <v>53</v>
      </c>
      <c r="L34" s="267">
        <f>SUM(L28:L33)</f>
        <v>0</v>
      </c>
      <c r="M34" s="268" t="s">
        <v>53</v>
      </c>
      <c r="N34" s="180"/>
    </row>
    <row r="35" spans="1:19" ht="15.75" thickBot="1">
      <c r="A35" s="272" t="s">
        <v>7</v>
      </c>
      <c r="B35" s="273">
        <f>B26+B34</f>
        <v>56802.1</v>
      </c>
      <c r="C35" s="273">
        <f>C26+C34</f>
        <v>0</v>
      </c>
      <c r="D35" s="273">
        <f>D26</f>
        <v>0</v>
      </c>
      <c r="E35" s="274">
        <f>E26+E34</f>
        <v>0</v>
      </c>
      <c r="F35" s="273">
        <f>F26+F34</f>
        <v>0</v>
      </c>
      <c r="G35" s="275" t="s">
        <v>53</v>
      </c>
      <c r="H35" s="274">
        <f>H26+H34</f>
        <v>0</v>
      </c>
      <c r="I35" s="276" t="s">
        <v>53</v>
      </c>
      <c r="J35" s="273">
        <f>J26+J34</f>
        <v>0</v>
      </c>
      <c r="K35" s="277" t="s">
        <v>53</v>
      </c>
      <c r="L35" s="273">
        <f>L26+L34</f>
        <v>0</v>
      </c>
      <c r="M35" s="278" t="s">
        <v>53</v>
      </c>
      <c r="N35" s="180"/>
    </row>
    <row r="36" spans="1:19" ht="15.75" thickTop="1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</row>
    <row r="37" spans="1:19" ht="23.25" customHeight="1">
      <c r="A37" s="279"/>
      <c r="B37" s="281"/>
      <c r="C37" s="281"/>
      <c r="D37" s="281"/>
      <c r="E37" s="281"/>
      <c r="F37" s="281"/>
      <c r="G37" s="281"/>
      <c r="H37" s="281"/>
      <c r="I37" s="281"/>
      <c r="J37" s="180"/>
      <c r="K37" s="180"/>
      <c r="L37" s="180"/>
      <c r="M37" s="180"/>
      <c r="N37" s="180"/>
    </row>
    <row r="38" spans="1:19" ht="15.75">
      <c r="A38" s="294" t="s">
        <v>290</v>
      </c>
      <c r="B38" s="180"/>
      <c r="C38" s="180"/>
      <c r="D38" s="180"/>
      <c r="E38" s="180"/>
      <c r="F38" s="180"/>
      <c r="G38" s="240"/>
      <c r="H38" s="180"/>
      <c r="I38" s="180"/>
      <c r="J38" s="180"/>
      <c r="K38" s="180"/>
      <c r="L38" s="180"/>
      <c r="M38" s="180"/>
      <c r="N38" s="180"/>
      <c r="O38" s="116"/>
      <c r="P38" s="116"/>
      <c r="Q38" s="116"/>
      <c r="R38" s="116"/>
      <c r="S38" s="116"/>
    </row>
    <row r="39" spans="1:19" ht="15.75" thickBot="1">
      <c r="A39" s="238"/>
      <c r="B39" s="180"/>
      <c r="C39" s="180"/>
      <c r="D39" s="180"/>
      <c r="E39" s="180"/>
      <c r="F39" s="180"/>
      <c r="G39" s="240"/>
      <c r="H39" s="180"/>
      <c r="I39" s="180"/>
      <c r="J39" s="180"/>
      <c r="K39" s="180"/>
      <c r="L39" s="180"/>
      <c r="M39" s="240" t="s">
        <v>0</v>
      </c>
      <c r="N39" s="180"/>
      <c r="O39" s="282"/>
      <c r="P39" s="282"/>
      <c r="Q39" s="282"/>
      <c r="R39" s="116"/>
      <c r="S39" s="116"/>
    </row>
    <row r="40" spans="1:19" ht="15.75" thickTop="1">
      <c r="A40" s="726" t="s">
        <v>8</v>
      </c>
      <c r="B40" s="729" t="s">
        <v>291</v>
      </c>
      <c r="C40" s="739" t="s">
        <v>292</v>
      </c>
      <c r="D40" s="747"/>
      <c r="E40" s="747"/>
      <c r="F40" s="747"/>
      <c r="G40" s="747"/>
      <c r="H40" s="747"/>
      <c r="I40" s="747"/>
      <c r="J40" s="747"/>
      <c r="K40" s="747"/>
      <c r="L40" s="747"/>
      <c r="M40" s="748"/>
      <c r="N40" s="180"/>
      <c r="O40" s="282"/>
      <c r="P40" s="282"/>
      <c r="Q40" s="282"/>
      <c r="R40" s="116"/>
      <c r="S40" s="116"/>
    </row>
    <row r="41" spans="1:19">
      <c r="A41" s="727"/>
      <c r="B41" s="730"/>
      <c r="C41" s="749" t="s">
        <v>118</v>
      </c>
      <c r="D41" s="750"/>
      <c r="E41" s="750"/>
      <c r="F41" s="750"/>
      <c r="G41" s="751"/>
      <c r="H41" s="749" t="s">
        <v>116</v>
      </c>
      <c r="I41" s="750"/>
      <c r="J41" s="750"/>
      <c r="K41" s="750"/>
      <c r="L41" s="750"/>
      <c r="M41" s="752"/>
      <c r="N41" s="180"/>
      <c r="O41" s="282"/>
      <c r="P41" s="282"/>
      <c r="Q41" s="282"/>
      <c r="R41" s="116"/>
      <c r="S41" s="116"/>
    </row>
    <row r="42" spans="1:19" ht="45.75" thickBot="1">
      <c r="A42" s="728"/>
      <c r="B42" s="731"/>
      <c r="C42" s="242" t="s">
        <v>14</v>
      </c>
      <c r="D42" s="720" t="s">
        <v>15</v>
      </c>
      <c r="E42" s="721"/>
      <c r="F42" s="721"/>
      <c r="G42" s="724"/>
      <c r="H42" s="241" t="s">
        <v>14</v>
      </c>
      <c r="I42" s="283" t="s">
        <v>117</v>
      </c>
      <c r="J42" s="720" t="s">
        <v>15</v>
      </c>
      <c r="K42" s="721"/>
      <c r="L42" s="721"/>
      <c r="M42" s="722"/>
      <c r="N42" s="284"/>
      <c r="O42" s="282"/>
      <c r="P42" s="282"/>
      <c r="Q42" s="282"/>
      <c r="R42" s="116"/>
      <c r="S42" s="116"/>
    </row>
    <row r="43" spans="1:19">
      <c r="A43" s="285"/>
      <c r="B43" s="286"/>
      <c r="C43" s="286"/>
      <c r="D43" s="717"/>
      <c r="E43" s="718"/>
      <c r="F43" s="718"/>
      <c r="G43" s="719"/>
      <c r="H43" s="287"/>
      <c r="I43" s="288"/>
      <c r="J43" s="717"/>
      <c r="K43" s="718"/>
      <c r="L43" s="718"/>
      <c r="M43" s="723"/>
      <c r="N43" s="260"/>
      <c r="O43" s="282"/>
      <c r="P43" s="282"/>
      <c r="Q43" s="282"/>
      <c r="R43" s="116"/>
      <c r="S43" s="116"/>
    </row>
    <row r="44" spans="1:19">
      <c r="A44" s="289"/>
      <c r="B44" s="257"/>
      <c r="C44" s="257"/>
      <c r="D44" s="710"/>
      <c r="E44" s="711"/>
      <c r="F44" s="711"/>
      <c r="G44" s="712"/>
      <c r="H44" s="258"/>
      <c r="I44" s="290"/>
      <c r="J44" s="710"/>
      <c r="K44" s="711"/>
      <c r="L44" s="711"/>
      <c r="M44" s="713"/>
      <c r="N44" s="260"/>
      <c r="O44" s="116"/>
      <c r="P44" s="116"/>
      <c r="Q44" s="116"/>
      <c r="R44" s="116"/>
      <c r="S44" s="116"/>
    </row>
    <row r="45" spans="1:19">
      <c r="A45" s="289"/>
      <c r="B45" s="257"/>
      <c r="C45" s="257"/>
      <c r="D45" s="710"/>
      <c r="E45" s="711"/>
      <c r="F45" s="711"/>
      <c r="G45" s="712"/>
      <c r="H45" s="258"/>
      <c r="I45" s="290"/>
      <c r="J45" s="710"/>
      <c r="K45" s="711"/>
      <c r="L45" s="711"/>
      <c r="M45" s="713"/>
      <c r="N45" s="260"/>
      <c r="O45" s="116"/>
    </row>
    <row r="46" spans="1:19">
      <c r="A46" s="289"/>
      <c r="B46" s="257"/>
      <c r="C46" s="257"/>
      <c r="D46" s="710"/>
      <c r="E46" s="711"/>
      <c r="F46" s="711"/>
      <c r="G46" s="712"/>
      <c r="H46" s="258"/>
      <c r="I46" s="290"/>
      <c r="J46" s="710"/>
      <c r="K46" s="711"/>
      <c r="L46" s="711"/>
      <c r="M46" s="713"/>
      <c r="N46" s="260"/>
    </row>
    <row r="47" spans="1:19" ht="15.75" thickBot="1">
      <c r="A47" s="289"/>
      <c r="B47" s="257"/>
      <c r="C47" s="257"/>
      <c r="D47" s="714"/>
      <c r="E47" s="715"/>
      <c r="F47" s="715"/>
      <c r="G47" s="716"/>
      <c r="H47" s="258"/>
      <c r="I47" s="290"/>
      <c r="J47" s="710"/>
      <c r="K47" s="711"/>
      <c r="L47" s="711"/>
      <c r="M47" s="713"/>
      <c r="N47" s="260"/>
    </row>
    <row r="48" spans="1:19" ht="15.75" thickBot="1">
      <c r="A48" s="291" t="s">
        <v>7</v>
      </c>
      <c r="B48" s="292">
        <f>SUM(B43:B47)</f>
        <v>0</v>
      </c>
      <c r="C48" s="292">
        <f>SUM(C43:C47)</f>
        <v>0</v>
      </c>
      <c r="D48" s="704"/>
      <c r="E48" s="705"/>
      <c r="F48" s="705"/>
      <c r="G48" s="706"/>
      <c r="H48" s="293">
        <f>SUM(H43:H47)</f>
        <v>0</v>
      </c>
      <c r="I48" s="293">
        <f>SUM(I43:I47)</f>
        <v>0</v>
      </c>
      <c r="J48" s="707"/>
      <c r="K48" s="708"/>
      <c r="L48" s="708"/>
      <c r="M48" s="709"/>
      <c r="N48" s="284"/>
    </row>
    <row r="49" spans="1:14" ht="15.75" thickTop="1">
      <c r="A49" s="180"/>
      <c r="B49" s="180"/>
      <c r="C49" s="180"/>
      <c r="D49" s="180"/>
      <c r="E49" s="180"/>
      <c r="F49" s="180"/>
      <c r="G49" s="180"/>
      <c r="H49" s="284"/>
      <c r="I49" s="284"/>
      <c r="J49" s="284"/>
      <c r="K49" s="284"/>
      <c r="L49" s="284"/>
      <c r="M49" s="284"/>
      <c r="N49" s="284"/>
    </row>
    <row r="50" spans="1:14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</row>
    <row r="51" spans="1:14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</row>
    <row r="52" spans="1:14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>
      <c r="A53" s="180" t="s">
        <v>349</v>
      </c>
      <c r="B53" s="180"/>
      <c r="C53" s="180"/>
      <c r="D53" s="180"/>
      <c r="E53" s="180" t="s">
        <v>339</v>
      </c>
      <c r="F53" s="180"/>
      <c r="G53" s="180"/>
      <c r="H53" s="180"/>
      <c r="I53" s="180"/>
      <c r="J53" s="180"/>
      <c r="K53" s="180"/>
      <c r="L53" s="180"/>
      <c r="M53" s="180"/>
      <c r="N53" s="180"/>
    </row>
    <row r="54" spans="1:14">
      <c r="A54" s="180" t="s">
        <v>338</v>
      </c>
      <c r="B54" s="180"/>
      <c r="C54" s="180"/>
      <c r="D54" s="180"/>
      <c r="E54" s="180" t="s">
        <v>4</v>
      </c>
      <c r="F54" s="180"/>
      <c r="G54" s="180"/>
      <c r="H54" s="180"/>
      <c r="I54" s="180"/>
      <c r="J54" s="180"/>
      <c r="K54" s="180"/>
      <c r="L54" s="180"/>
      <c r="M54" s="180"/>
      <c r="N54" s="180"/>
    </row>
    <row r="55" spans="1:14">
      <c r="A55" s="180" t="s">
        <v>5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</row>
  </sheetData>
  <mergeCells count="33">
    <mergeCell ref="C40:M40"/>
    <mergeCell ref="C41:G41"/>
    <mergeCell ref="H41:M41"/>
    <mergeCell ref="A27:M27"/>
    <mergeCell ref="A40:A42"/>
    <mergeCell ref="B40:B42"/>
    <mergeCell ref="A1:B1"/>
    <mergeCell ref="A2:B2"/>
    <mergeCell ref="A7:A9"/>
    <mergeCell ref="B7:B9"/>
    <mergeCell ref="A10:M10"/>
    <mergeCell ref="L8:M8"/>
    <mergeCell ref="D7:D8"/>
    <mergeCell ref="C7:C8"/>
    <mergeCell ref="E7:E8"/>
    <mergeCell ref="F7:M7"/>
    <mergeCell ref="F8:G8"/>
    <mergeCell ref="H8:I8"/>
    <mergeCell ref="J8:K8"/>
    <mergeCell ref="D43:G43"/>
    <mergeCell ref="D44:G44"/>
    <mergeCell ref="J44:M44"/>
    <mergeCell ref="J42:M42"/>
    <mergeCell ref="J43:M43"/>
    <mergeCell ref="D42:G42"/>
    <mergeCell ref="D48:G48"/>
    <mergeCell ref="J48:M48"/>
    <mergeCell ref="D45:G45"/>
    <mergeCell ref="J45:M45"/>
    <mergeCell ref="D46:G46"/>
    <mergeCell ref="J46:M46"/>
    <mergeCell ref="D47:G47"/>
    <mergeCell ref="J47:M47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workbookViewId="0">
      <selection activeCell="E33" sqref="E33"/>
    </sheetView>
  </sheetViews>
  <sheetFormatPr defaultRowHeight="15"/>
  <cols>
    <col min="1" max="1" width="22" style="180" customWidth="1"/>
    <col min="2" max="5" width="27.7109375" style="180" customWidth="1"/>
    <col min="6" max="6" width="57" style="180" customWidth="1"/>
    <col min="7" max="16384" width="9.140625" style="180"/>
  </cols>
  <sheetData>
    <row r="1" spans="1:6">
      <c r="A1" s="663" t="s">
        <v>353</v>
      </c>
      <c r="B1" s="174"/>
      <c r="F1" s="177" t="s">
        <v>341</v>
      </c>
    </row>
    <row r="2" spans="1:6">
      <c r="A2" s="97" t="s">
        <v>331</v>
      </c>
      <c r="B2" s="97"/>
      <c r="F2" s="98" t="s">
        <v>261</v>
      </c>
    </row>
    <row r="3" spans="1:6">
      <c r="A3" s="573"/>
      <c r="B3" s="573"/>
    </row>
    <row r="5" spans="1:6" ht="15.75">
      <c r="A5" s="753" t="s">
        <v>293</v>
      </c>
      <c r="B5" s="753"/>
      <c r="C5" s="753"/>
      <c r="D5" s="753"/>
      <c r="E5" s="753"/>
      <c r="F5" s="753"/>
    </row>
    <row r="6" spans="1:6" ht="15.75" thickBot="1"/>
    <row r="7" spans="1:6" ht="24" customHeight="1" thickBot="1">
      <c r="A7" s="574" t="s">
        <v>247</v>
      </c>
      <c r="B7" s="575" t="s">
        <v>248</v>
      </c>
      <c r="C7" s="576" t="s">
        <v>249</v>
      </c>
      <c r="D7" s="576" t="s">
        <v>250</v>
      </c>
      <c r="E7" s="576" t="s">
        <v>251</v>
      </c>
      <c r="F7" s="577" t="s">
        <v>252</v>
      </c>
    </row>
    <row r="8" spans="1:6">
      <c r="A8" s="578"/>
      <c r="B8" s="579"/>
      <c r="C8" s="580"/>
      <c r="D8" s="580"/>
      <c r="E8" s="581"/>
      <c r="F8" s="582"/>
    </row>
    <row r="9" spans="1:6">
      <c r="A9" s="583"/>
      <c r="B9" s="584"/>
      <c r="C9" s="585"/>
      <c r="D9" s="585"/>
      <c r="E9" s="585"/>
      <c r="F9" s="586"/>
    </row>
    <row r="10" spans="1:6">
      <c r="A10" s="583"/>
      <c r="B10" s="584"/>
      <c r="C10" s="585"/>
      <c r="D10" s="585"/>
      <c r="E10" s="585"/>
      <c r="F10" s="586"/>
    </row>
    <row r="11" spans="1:6">
      <c r="A11" s="583"/>
      <c r="B11" s="584"/>
      <c r="C11" s="585"/>
      <c r="D11" s="585"/>
      <c r="E11" s="585"/>
      <c r="F11" s="586"/>
    </row>
    <row r="12" spans="1:6">
      <c r="A12" s="583"/>
      <c r="B12" s="584"/>
      <c r="C12" s="585"/>
      <c r="D12" s="585"/>
      <c r="E12" s="585"/>
      <c r="F12" s="586"/>
    </row>
    <row r="13" spans="1:6">
      <c r="A13" s="583"/>
      <c r="B13" s="584"/>
      <c r="C13" s="585"/>
      <c r="D13" s="585"/>
      <c r="E13" s="585"/>
      <c r="F13" s="586"/>
    </row>
    <row r="14" spans="1:6">
      <c r="A14" s="583"/>
      <c r="B14" s="584"/>
      <c r="C14" s="585"/>
      <c r="D14" s="585"/>
      <c r="E14" s="585"/>
      <c r="F14" s="586"/>
    </row>
    <row r="15" spans="1:6">
      <c r="A15" s="583"/>
      <c r="B15" s="584"/>
      <c r="C15" s="585"/>
      <c r="D15" s="585"/>
      <c r="E15" s="585"/>
      <c r="F15" s="586"/>
    </row>
    <row r="16" spans="1:6">
      <c r="A16" s="583"/>
      <c r="B16" s="584"/>
      <c r="C16" s="585"/>
      <c r="D16" s="585"/>
      <c r="E16" s="585"/>
      <c r="F16" s="586"/>
    </row>
    <row r="17" spans="1:6">
      <c r="A17" s="583"/>
      <c r="B17" s="584"/>
      <c r="C17" s="585"/>
      <c r="D17" s="585"/>
      <c r="E17" s="585"/>
      <c r="F17" s="586"/>
    </row>
    <row r="18" spans="1:6">
      <c r="A18" s="583"/>
      <c r="B18" s="584"/>
      <c r="C18" s="585"/>
      <c r="D18" s="585"/>
      <c r="E18" s="585"/>
      <c r="F18" s="586"/>
    </row>
    <row r="19" spans="1:6">
      <c r="A19" s="583"/>
      <c r="B19" s="584"/>
      <c r="C19" s="585"/>
      <c r="D19" s="585"/>
      <c r="E19" s="585"/>
      <c r="F19" s="586"/>
    </row>
    <row r="20" spans="1:6">
      <c r="A20" s="583"/>
      <c r="B20" s="584"/>
      <c r="C20" s="585"/>
      <c r="D20" s="585"/>
      <c r="E20" s="585"/>
      <c r="F20" s="586"/>
    </row>
    <row r="21" spans="1:6">
      <c r="A21" s="583"/>
      <c r="B21" s="584"/>
      <c r="C21" s="585"/>
      <c r="D21" s="585"/>
      <c r="E21" s="585"/>
      <c r="F21" s="586"/>
    </row>
    <row r="22" spans="1:6">
      <c r="A22" s="583"/>
      <c r="B22" s="584"/>
      <c r="C22" s="585"/>
      <c r="D22" s="585"/>
      <c r="E22" s="585"/>
      <c r="F22" s="586"/>
    </row>
    <row r="23" spans="1:6">
      <c r="A23" s="583"/>
      <c r="B23" s="584"/>
      <c r="C23" s="585"/>
      <c r="D23" s="585"/>
      <c r="E23" s="585"/>
      <c r="F23" s="586"/>
    </row>
    <row r="24" spans="1:6">
      <c r="A24" s="583"/>
      <c r="B24" s="584"/>
      <c r="C24" s="585"/>
      <c r="D24" s="585"/>
      <c r="E24" s="585"/>
      <c r="F24" s="586"/>
    </row>
    <row r="25" spans="1:6">
      <c r="A25" s="583"/>
      <c r="B25" s="584"/>
      <c r="C25" s="585"/>
      <c r="D25" s="585"/>
      <c r="E25" s="585"/>
      <c r="F25" s="586"/>
    </row>
    <row r="26" spans="1:6">
      <c r="A26" s="583"/>
      <c r="B26" s="584"/>
      <c r="C26" s="585"/>
      <c r="D26" s="585"/>
      <c r="E26" s="585"/>
      <c r="F26" s="586"/>
    </row>
    <row r="27" spans="1:6">
      <c r="A27" s="583"/>
      <c r="B27" s="584"/>
      <c r="C27" s="585"/>
      <c r="D27" s="585"/>
      <c r="E27" s="585"/>
      <c r="F27" s="586"/>
    </row>
    <row r="28" spans="1:6">
      <c r="A28" s="583"/>
      <c r="B28" s="584"/>
      <c r="C28" s="585"/>
      <c r="D28" s="585"/>
      <c r="E28" s="585"/>
      <c r="F28" s="586"/>
    </row>
    <row r="29" spans="1:6">
      <c r="A29" s="583"/>
      <c r="B29" s="584"/>
      <c r="C29" s="585"/>
      <c r="D29" s="585"/>
      <c r="E29" s="585"/>
      <c r="F29" s="586"/>
    </row>
    <row r="30" spans="1:6" ht="15.75" thickBot="1">
      <c r="A30" s="587"/>
      <c r="B30" s="588"/>
      <c r="C30" s="589"/>
      <c r="D30" s="589"/>
      <c r="E30" s="589"/>
      <c r="F30" s="590"/>
    </row>
    <row r="31" spans="1:6">
      <c r="A31" s="591" t="s">
        <v>253</v>
      </c>
      <c r="B31" s="591"/>
    </row>
    <row r="33" spans="1:3">
      <c r="A33" s="180" t="s">
        <v>349</v>
      </c>
      <c r="C33" s="180" t="s">
        <v>339</v>
      </c>
    </row>
    <row r="34" spans="1:3">
      <c r="A34" s="180" t="s">
        <v>338</v>
      </c>
      <c r="C34" s="180" t="s">
        <v>4</v>
      </c>
    </row>
    <row r="35" spans="1:3">
      <c r="A35" s="180" t="s">
        <v>5</v>
      </c>
    </row>
  </sheetData>
  <mergeCells count="1">
    <mergeCell ref="A5:F5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showGridLines="0" workbookViewId="0">
      <selection activeCell="D50" sqref="D50"/>
    </sheetView>
  </sheetViews>
  <sheetFormatPr defaultRowHeight="15"/>
  <cols>
    <col min="1" max="3" width="13.42578125" style="96" customWidth="1"/>
    <col min="4" max="4" width="31.85546875" style="96" customWidth="1"/>
    <col min="5" max="5" width="13.42578125" style="96" customWidth="1"/>
    <col min="6" max="6" width="31.85546875" style="96" customWidth="1"/>
    <col min="7" max="7" width="13.42578125" style="96" customWidth="1"/>
    <col min="8" max="8" width="31.85546875" style="96" customWidth="1"/>
    <col min="9" max="16384" width="9.140625" style="96"/>
  </cols>
  <sheetData>
    <row r="1" spans="1:8">
      <c r="A1" s="725" t="s">
        <v>354</v>
      </c>
      <c r="B1" s="754"/>
      <c r="C1" s="237"/>
      <c r="D1" s="237"/>
      <c r="E1" s="237"/>
      <c r="F1" s="177"/>
      <c r="G1" s="237"/>
      <c r="H1" s="177" t="s">
        <v>341</v>
      </c>
    </row>
    <row r="2" spans="1:8">
      <c r="A2" s="725" t="s">
        <v>351</v>
      </c>
      <c r="B2" s="725"/>
      <c r="C2" s="237"/>
      <c r="D2" s="237"/>
      <c r="E2" s="237"/>
      <c r="F2" s="177"/>
      <c r="G2" s="237"/>
      <c r="H2" s="178" t="s">
        <v>218</v>
      </c>
    </row>
    <row r="3" spans="1:8">
      <c r="A3" s="239"/>
      <c r="B3" s="239"/>
      <c r="C3" s="237"/>
      <c r="D3" s="237"/>
      <c r="E3" s="237"/>
      <c r="F3" s="177"/>
      <c r="G3" s="237"/>
      <c r="H3" s="179"/>
    </row>
    <row r="4" spans="1:8" ht="20.25" customHeight="1">
      <c r="A4" s="180"/>
      <c r="B4" s="180"/>
      <c r="C4" s="180"/>
      <c r="D4" s="180"/>
      <c r="E4" s="180"/>
      <c r="F4" s="240"/>
      <c r="G4" s="180"/>
      <c r="H4" s="240"/>
    </row>
    <row r="5" spans="1:8" ht="15.75">
      <c r="A5" s="294" t="s">
        <v>294</v>
      </c>
      <c r="B5" s="180"/>
      <c r="C5" s="180"/>
      <c r="D5" s="180"/>
      <c r="E5" s="180"/>
      <c r="F5" s="177"/>
      <c r="G5" s="180"/>
      <c r="H5" s="177"/>
    </row>
    <row r="6" spans="1:8" ht="15.75" thickBot="1">
      <c r="A6" s="238"/>
      <c r="B6" s="180"/>
      <c r="C6" s="180"/>
      <c r="D6" s="180"/>
      <c r="E6" s="180"/>
      <c r="F6" s="240"/>
      <c r="G6" s="180"/>
      <c r="H6" s="240" t="s">
        <v>0</v>
      </c>
    </row>
    <row r="7" spans="1:8" ht="12.75" customHeight="1" thickTop="1">
      <c r="A7" s="726" t="s">
        <v>8</v>
      </c>
      <c r="B7" s="729" t="s">
        <v>288</v>
      </c>
      <c r="C7" s="755" t="s">
        <v>6</v>
      </c>
      <c r="D7" s="755"/>
      <c r="E7" s="755"/>
      <c r="F7" s="755"/>
      <c r="G7" s="755"/>
      <c r="H7" s="756"/>
    </row>
    <row r="8" spans="1:8" ht="26.25" customHeight="1">
      <c r="A8" s="727"/>
      <c r="B8" s="730"/>
      <c r="C8" s="749" t="s">
        <v>18</v>
      </c>
      <c r="D8" s="751"/>
      <c r="E8" s="749" t="s">
        <v>19</v>
      </c>
      <c r="F8" s="751"/>
      <c r="G8" s="750" t="s">
        <v>80</v>
      </c>
      <c r="H8" s="752"/>
    </row>
    <row r="9" spans="1:8" ht="15.75" thickBot="1">
      <c r="A9" s="728"/>
      <c r="B9" s="731"/>
      <c r="C9" s="243" t="s">
        <v>14</v>
      </c>
      <c r="D9" s="242" t="s">
        <v>35</v>
      </c>
      <c r="E9" s="242" t="s">
        <v>14</v>
      </c>
      <c r="F9" s="242" t="s">
        <v>15</v>
      </c>
      <c r="G9" s="241" t="s">
        <v>14</v>
      </c>
      <c r="H9" s="244" t="s">
        <v>15</v>
      </c>
    </row>
    <row r="10" spans="1:8" ht="14.25" customHeight="1">
      <c r="A10" s="732" t="s">
        <v>201</v>
      </c>
      <c r="B10" s="733"/>
      <c r="C10" s="733"/>
      <c r="D10" s="733"/>
      <c r="E10" s="733"/>
      <c r="F10" s="733"/>
      <c r="G10" s="733"/>
      <c r="H10" s="734"/>
    </row>
    <row r="11" spans="1:8" ht="14.25" customHeight="1">
      <c r="A11" s="256" t="s">
        <v>355</v>
      </c>
      <c r="B11" s="257">
        <v>278221</v>
      </c>
      <c r="C11" s="296">
        <v>278221</v>
      </c>
      <c r="D11" s="257"/>
      <c r="E11" s="297"/>
      <c r="F11" s="298"/>
      <c r="G11" s="269"/>
      <c r="H11" s="299"/>
    </row>
    <row r="12" spans="1:8" ht="14.25" customHeight="1">
      <c r="A12" s="256" t="s">
        <v>356</v>
      </c>
      <c r="B12" s="257">
        <v>374484</v>
      </c>
      <c r="C12" s="296">
        <v>374484</v>
      </c>
      <c r="D12" s="257"/>
      <c r="E12" s="257"/>
      <c r="F12" s="259"/>
      <c r="G12" s="258"/>
      <c r="H12" s="300"/>
    </row>
    <row r="13" spans="1:8" ht="14.25" customHeight="1">
      <c r="A13" s="256" t="s">
        <v>357</v>
      </c>
      <c r="B13" s="257">
        <v>96210</v>
      </c>
      <c r="C13" s="296">
        <v>96210</v>
      </c>
      <c r="D13" s="257"/>
      <c r="E13" s="257"/>
      <c r="F13" s="259"/>
      <c r="G13" s="258"/>
      <c r="H13" s="300"/>
    </row>
    <row r="14" spans="1:8" ht="14.25" customHeight="1">
      <c r="A14" s="256" t="s">
        <v>358</v>
      </c>
      <c r="B14" s="257">
        <v>40014</v>
      </c>
      <c r="C14" s="296">
        <v>40014</v>
      </c>
      <c r="D14" s="257"/>
      <c r="E14" s="257"/>
      <c r="F14" s="301"/>
      <c r="G14" s="258"/>
      <c r="H14" s="299"/>
    </row>
    <row r="15" spans="1:8" ht="14.25" customHeight="1">
      <c r="A15" s="256" t="s">
        <v>359</v>
      </c>
      <c r="B15" s="257">
        <v>31396</v>
      </c>
      <c r="C15" s="296">
        <v>31396</v>
      </c>
      <c r="D15" s="257"/>
      <c r="E15" s="257"/>
      <c r="F15" s="259"/>
      <c r="G15" s="258"/>
      <c r="H15" s="300"/>
    </row>
    <row r="16" spans="1:8" ht="14.25" customHeight="1">
      <c r="A16" s="256" t="s">
        <v>360</v>
      </c>
      <c r="B16" s="257">
        <v>608364</v>
      </c>
      <c r="C16" s="296">
        <v>608364</v>
      </c>
      <c r="D16" s="257"/>
      <c r="E16" s="257"/>
      <c r="F16" s="259"/>
      <c r="G16" s="258"/>
      <c r="H16" s="300"/>
    </row>
    <row r="17" spans="1:8" ht="14.25" customHeight="1">
      <c r="A17" s="256"/>
      <c r="B17" s="257"/>
      <c r="C17" s="296"/>
      <c r="D17" s="257"/>
      <c r="E17" s="257"/>
      <c r="F17" s="259"/>
      <c r="G17" s="258"/>
      <c r="H17" s="300"/>
    </row>
    <row r="18" spans="1:8" ht="14.25" customHeight="1">
      <c r="A18" s="256"/>
      <c r="B18" s="257"/>
      <c r="C18" s="296"/>
      <c r="D18" s="257"/>
      <c r="E18" s="257"/>
      <c r="F18" s="259"/>
      <c r="G18" s="258"/>
      <c r="H18" s="300"/>
    </row>
    <row r="19" spans="1:8" ht="14.25" customHeight="1">
      <c r="A19" s="256"/>
      <c r="B19" s="257"/>
      <c r="C19" s="296"/>
      <c r="D19" s="257"/>
      <c r="E19" s="257"/>
      <c r="F19" s="259"/>
      <c r="G19" s="258"/>
      <c r="H19" s="300"/>
    </row>
    <row r="20" spans="1:8" ht="14.25" customHeight="1">
      <c r="A20" s="256"/>
      <c r="B20" s="257"/>
      <c r="C20" s="296"/>
      <c r="D20" s="257"/>
      <c r="E20" s="257"/>
      <c r="F20" s="259"/>
      <c r="G20" s="258"/>
      <c r="H20" s="300"/>
    </row>
    <row r="21" spans="1:8" ht="14.25" customHeight="1">
      <c r="A21" s="256"/>
      <c r="B21" s="257"/>
      <c r="C21" s="296"/>
      <c r="D21" s="257"/>
      <c r="E21" s="257"/>
      <c r="F21" s="259"/>
      <c r="G21" s="258"/>
      <c r="H21" s="300"/>
    </row>
    <row r="22" spans="1:8" ht="14.25" customHeight="1">
      <c r="A22" s="256"/>
      <c r="B22" s="257"/>
      <c r="C22" s="296"/>
      <c r="D22" s="257"/>
      <c r="E22" s="257"/>
      <c r="F22" s="259"/>
      <c r="G22" s="258"/>
      <c r="H22" s="300"/>
    </row>
    <row r="23" spans="1:8" ht="14.25" customHeight="1">
      <c r="A23" s="256"/>
      <c r="B23" s="257"/>
      <c r="C23" s="296"/>
      <c r="D23" s="257"/>
      <c r="E23" s="257"/>
      <c r="F23" s="259"/>
      <c r="G23" s="258"/>
      <c r="H23" s="300"/>
    </row>
    <row r="24" spans="1:8" ht="14.25" customHeight="1">
      <c r="A24" s="256"/>
      <c r="B24" s="257"/>
      <c r="C24" s="296"/>
      <c r="D24" s="257"/>
      <c r="E24" s="257"/>
      <c r="F24" s="259"/>
      <c r="G24" s="258"/>
      <c r="H24" s="300"/>
    </row>
    <row r="25" spans="1:8" ht="14.25" customHeight="1">
      <c r="A25" s="256"/>
      <c r="B25" s="257"/>
      <c r="C25" s="296"/>
      <c r="D25" s="257"/>
      <c r="E25" s="257"/>
      <c r="F25" s="259"/>
      <c r="G25" s="258"/>
      <c r="H25" s="300"/>
    </row>
    <row r="26" spans="1:8" ht="14.25" customHeight="1">
      <c r="A26" s="256"/>
      <c r="B26" s="257"/>
      <c r="C26" s="296"/>
      <c r="D26" s="257"/>
      <c r="E26" s="257"/>
      <c r="F26" s="259"/>
      <c r="G26" s="258"/>
      <c r="H26" s="300"/>
    </row>
    <row r="27" spans="1:8" ht="14.25" customHeight="1">
      <c r="A27" s="256"/>
      <c r="B27" s="257"/>
      <c r="C27" s="296"/>
      <c r="D27" s="257"/>
      <c r="E27" s="257"/>
      <c r="F27" s="259"/>
      <c r="G27" s="258"/>
      <c r="H27" s="300"/>
    </row>
    <row r="28" spans="1:8" ht="14.25" customHeight="1">
      <c r="A28" s="256"/>
      <c r="B28" s="257"/>
      <c r="C28" s="296"/>
      <c r="D28" s="257"/>
      <c r="E28" s="257"/>
      <c r="F28" s="259"/>
      <c r="G28" s="258"/>
      <c r="H28" s="300"/>
    </row>
    <row r="29" spans="1:8" ht="14.25" customHeight="1">
      <c r="A29" s="256"/>
      <c r="B29" s="257"/>
      <c r="C29" s="296"/>
      <c r="D29" s="257"/>
      <c r="E29" s="257"/>
      <c r="F29" s="259"/>
      <c r="G29" s="258"/>
      <c r="H29" s="300"/>
    </row>
    <row r="30" spans="1:8" ht="14.25" customHeight="1">
      <c r="A30" s="256"/>
      <c r="B30" s="257"/>
      <c r="C30" s="296"/>
      <c r="D30" s="257"/>
      <c r="E30" s="257"/>
      <c r="F30" s="259"/>
      <c r="G30" s="258"/>
      <c r="H30" s="300"/>
    </row>
    <row r="31" spans="1:8">
      <c r="A31" s="256"/>
      <c r="B31" s="257"/>
      <c r="C31" s="296"/>
      <c r="D31" s="257"/>
      <c r="E31" s="257"/>
      <c r="F31" s="259"/>
      <c r="G31" s="258"/>
      <c r="H31" s="300"/>
    </row>
    <row r="32" spans="1:8" ht="15.75" thickBot="1">
      <c r="A32" s="263" t="s">
        <v>202</v>
      </c>
      <c r="B32" s="264">
        <f>SUM(B11:B31)</f>
        <v>1428689</v>
      </c>
      <c r="C32" s="302">
        <f>SUM(C11:C31)</f>
        <v>1428689</v>
      </c>
      <c r="D32" s="303" t="s">
        <v>53</v>
      </c>
      <c r="E32" s="264">
        <f>SUM(E11:E31)</f>
        <v>0</v>
      </c>
      <c r="F32" s="266" t="s">
        <v>53</v>
      </c>
      <c r="G32" s="265">
        <f>SUM(G11:G31)</f>
        <v>0</v>
      </c>
      <c r="H32" s="304" t="s">
        <v>53</v>
      </c>
    </row>
    <row r="33" spans="1:8">
      <c r="A33" s="732" t="s">
        <v>203</v>
      </c>
      <c r="B33" s="733"/>
      <c r="C33" s="733"/>
      <c r="D33" s="733"/>
      <c r="E33" s="733"/>
      <c r="F33" s="733"/>
      <c r="G33" s="733"/>
      <c r="H33" s="734"/>
    </row>
    <row r="34" spans="1:8">
      <c r="A34" s="256"/>
      <c r="B34" s="257"/>
      <c r="C34" s="296"/>
      <c r="D34" s="257"/>
      <c r="E34" s="305"/>
      <c r="F34" s="306"/>
      <c r="G34" s="269" t="s">
        <v>53</v>
      </c>
      <c r="H34" s="300"/>
    </row>
    <row r="35" spans="1:8">
      <c r="A35" s="256"/>
      <c r="B35" s="257"/>
      <c r="C35" s="296"/>
      <c r="D35" s="257"/>
      <c r="E35" s="257"/>
      <c r="F35" s="259"/>
      <c r="G35" s="269" t="s">
        <v>53</v>
      </c>
      <c r="H35" s="300"/>
    </row>
    <row r="36" spans="1:8">
      <c r="A36" s="256"/>
      <c r="B36" s="257"/>
      <c r="C36" s="296"/>
      <c r="D36" s="257"/>
      <c r="E36" s="257"/>
      <c r="F36" s="259"/>
      <c r="G36" s="269" t="s">
        <v>53</v>
      </c>
      <c r="H36" s="300"/>
    </row>
    <row r="37" spans="1:8">
      <c r="A37" s="256"/>
      <c r="B37" s="257"/>
      <c r="C37" s="296"/>
      <c r="D37" s="257"/>
      <c r="E37" s="257"/>
      <c r="F37" s="259"/>
      <c r="G37" s="269" t="s">
        <v>53</v>
      </c>
      <c r="H37" s="300"/>
    </row>
    <row r="38" spans="1:8">
      <c r="A38" s="256"/>
      <c r="B38" s="257"/>
      <c r="C38" s="296"/>
      <c r="D38" s="257"/>
      <c r="E38" s="257"/>
      <c r="F38" s="259"/>
      <c r="G38" s="269" t="s">
        <v>53</v>
      </c>
      <c r="H38" s="300"/>
    </row>
    <row r="39" spans="1:8">
      <c r="A39" s="256"/>
      <c r="B39" s="257"/>
      <c r="C39" s="296"/>
      <c r="D39" s="257"/>
      <c r="E39" s="257"/>
      <c r="F39" s="259"/>
      <c r="G39" s="269" t="s">
        <v>53</v>
      </c>
      <c r="H39" s="300"/>
    </row>
    <row r="40" spans="1:8" ht="15.75" thickBot="1">
      <c r="A40" s="263" t="s">
        <v>204</v>
      </c>
      <c r="B40" s="264">
        <f>SUM(B34:B39)</f>
        <v>0</v>
      </c>
      <c r="C40" s="302">
        <f>SUM(C34:C39)</f>
        <v>0</v>
      </c>
      <c r="D40" s="303" t="s">
        <v>53</v>
      </c>
      <c r="E40" s="264">
        <f>SUM(E34:E39)</f>
        <v>0</v>
      </c>
      <c r="F40" s="266" t="s">
        <v>53</v>
      </c>
      <c r="G40" s="270" t="s">
        <v>53</v>
      </c>
      <c r="H40" s="304" t="s">
        <v>53</v>
      </c>
    </row>
    <row r="41" spans="1:8" ht="15.75" thickBot="1">
      <c r="A41" s="291" t="s">
        <v>7</v>
      </c>
      <c r="B41" s="292">
        <f>B32+B40</f>
        <v>1428689</v>
      </c>
      <c r="C41" s="292">
        <f>C32+C40</f>
        <v>1428689</v>
      </c>
      <c r="D41" s="307" t="s">
        <v>53</v>
      </c>
      <c r="E41" s="292">
        <f>E32+E40</f>
        <v>0</v>
      </c>
      <c r="F41" s="308" t="s">
        <v>53</v>
      </c>
      <c r="G41" s="293">
        <f>G32</f>
        <v>0</v>
      </c>
      <c r="H41" s="309" t="s">
        <v>53</v>
      </c>
    </row>
    <row r="42" spans="1:8" ht="15.75" thickTop="1">
      <c r="A42" s="180"/>
      <c r="B42" s="180"/>
      <c r="C42" s="180"/>
      <c r="D42" s="180"/>
      <c r="E42" s="180"/>
      <c r="F42" s="180"/>
      <c r="G42" s="180"/>
      <c r="H42" s="180"/>
    </row>
    <row r="43" spans="1:8">
      <c r="A43" s="180" t="s">
        <v>17</v>
      </c>
      <c r="B43" s="180"/>
      <c r="C43" s="180"/>
      <c r="D43" s="180"/>
      <c r="E43" s="180"/>
      <c r="F43" s="180"/>
      <c r="G43" s="180"/>
      <c r="H43" s="180"/>
    </row>
    <row r="44" spans="1:8">
      <c r="A44" s="237" t="s">
        <v>295</v>
      </c>
      <c r="B44" s="180"/>
      <c r="C44" s="180"/>
      <c r="D44" s="180"/>
      <c r="E44" s="180"/>
      <c r="F44" s="180"/>
      <c r="G44" s="180"/>
      <c r="H44" s="180"/>
    </row>
    <row r="45" spans="1:8">
      <c r="A45" s="180"/>
      <c r="B45" s="180"/>
      <c r="C45" s="180"/>
      <c r="D45" s="180"/>
      <c r="E45" s="180"/>
      <c r="F45" s="180"/>
      <c r="G45" s="180"/>
      <c r="H45" s="180"/>
    </row>
    <row r="46" spans="1:8">
      <c r="A46" s="180"/>
      <c r="B46" s="180"/>
      <c r="C46" s="180"/>
      <c r="D46" s="180"/>
      <c r="E46" s="180"/>
      <c r="F46" s="180"/>
      <c r="G46" s="180"/>
      <c r="H46" s="180"/>
    </row>
    <row r="47" spans="1:8">
      <c r="A47" s="180"/>
      <c r="B47" s="180"/>
      <c r="C47" s="180"/>
      <c r="D47" s="180"/>
      <c r="E47" s="180"/>
      <c r="F47" s="180"/>
      <c r="G47" s="180"/>
      <c r="H47" s="180"/>
    </row>
    <row r="48" spans="1:8">
      <c r="A48" s="180" t="s">
        <v>349</v>
      </c>
      <c r="B48" s="180"/>
      <c r="C48" s="180"/>
      <c r="D48" s="180"/>
      <c r="E48" s="180" t="s">
        <v>339</v>
      </c>
      <c r="F48" s="180"/>
      <c r="G48" s="180"/>
      <c r="H48" s="180"/>
    </row>
    <row r="49" spans="1:8">
      <c r="A49" s="180" t="s">
        <v>338</v>
      </c>
      <c r="B49" s="180"/>
      <c r="C49" s="180"/>
      <c r="D49" s="180"/>
      <c r="E49" s="180" t="s">
        <v>4</v>
      </c>
      <c r="F49" s="180"/>
      <c r="G49" s="180"/>
      <c r="H49" s="180"/>
    </row>
  </sheetData>
  <mergeCells count="10">
    <mergeCell ref="A33:H33"/>
    <mergeCell ref="C7:H7"/>
    <mergeCell ref="C8:D8"/>
    <mergeCell ref="E8:F8"/>
    <mergeCell ref="G8:H8"/>
    <mergeCell ref="A1:B1"/>
    <mergeCell ref="A2:B2"/>
    <mergeCell ref="A7:A9"/>
    <mergeCell ref="B7:B9"/>
    <mergeCell ref="A10:H10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tabSelected="1" topLeftCell="A11" zoomScaleNormal="100" workbookViewId="0">
      <selection activeCell="J33" sqref="J33"/>
    </sheetView>
  </sheetViews>
  <sheetFormatPr defaultRowHeight="15"/>
  <cols>
    <col min="1" max="1" width="42.5703125" style="96" customWidth="1"/>
    <col min="2" max="5" width="14.140625" style="96" customWidth="1"/>
    <col min="6" max="6" width="12.7109375" style="96" customWidth="1"/>
    <col min="7" max="16384" width="9.140625" style="96"/>
  </cols>
  <sheetData>
    <row r="1" spans="1:6">
      <c r="A1" s="663" t="s">
        <v>354</v>
      </c>
      <c r="B1" s="175"/>
      <c r="E1" s="98" t="s">
        <v>341</v>
      </c>
    </row>
    <row r="2" spans="1:6">
      <c r="A2" s="663" t="s">
        <v>351</v>
      </c>
      <c r="B2" s="174"/>
      <c r="E2" s="98" t="s">
        <v>184</v>
      </c>
    </row>
    <row r="4" spans="1:6" ht="15.75">
      <c r="A4" s="310" t="s">
        <v>68</v>
      </c>
      <c r="B4" s="311"/>
      <c r="C4" s="311"/>
      <c r="D4" s="311"/>
      <c r="E4" s="311"/>
      <c r="F4" s="311"/>
    </row>
    <row r="5" spans="1:6">
      <c r="A5" s="312"/>
      <c r="B5" s="312"/>
      <c r="C5" s="312"/>
      <c r="D5" s="312"/>
      <c r="E5" s="312"/>
      <c r="F5" s="312"/>
    </row>
    <row r="6" spans="1:6">
      <c r="A6" s="313" t="s">
        <v>75</v>
      </c>
      <c r="B6" s="314"/>
      <c r="C6" s="314"/>
      <c r="D6" s="314"/>
      <c r="E6" s="314"/>
      <c r="F6" s="314"/>
    </row>
    <row r="7" spans="1:6" ht="15.75" thickBot="1">
      <c r="A7" s="314"/>
      <c r="B7" s="314"/>
      <c r="C7" s="314"/>
      <c r="D7" s="314"/>
      <c r="E7" s="314"/>
      <c r="F7" s="315"/>
    </row>
    <row r="8" spans="1:6" ht="21.75" customHeight="1" thickBot="1">
      <c r="A8" s="316" t="s">
        <v>65</v>
      </c>
      <c r="B8" s="317" t="s">
        <v>0</v>
      </c>
      <c r="C8" s="318"/>
      <c r="D8" s="318"/>
      <c r="E8" s="318"/>
      <c r="F8" s="318"/>
    </row>
    <row r="9" spans="1:6" ht="12.95" customHeight="1">
      <c r="A9" s="319" t="s">
        <v>40</v>
      </c>
      <c r="B9" s="320">
        <v>15.27</v>
      </c>
      <c r="C9" s="321"/>
      <c r="D9" s="321"/>
      <c r="E9" s="321"/>
      <c r="F9" s="311"/>
    </row>
    <row r="10" spans="1:6" ht="12.95" hidden="1" customHeight="1">
      <c r="A10" s="322" t="s">
        <v>67</v>
      </c>
      <c r="B10" s="323"/>
      <c r="C10" s="321"/>
      <c r="D10" s="321"/>
      <c r="E10" s="321"/>
      <c r="F10" s="311"/>
    </row>
    <row r="11" spans="1:6" ht="12.95" customHeight="1" thickBot="1">
      <c r="A11" s="324" t="s">
        <v>41</v>
      </c>
      <c r="B11" s="325">
        <v>6279.35</v>
      </c>
      <c r="C11" s="326"/>
      <c r="D11" s="326"/>
      <c r="E11" s="326"/>
      <c r="F11" s="314"/>
    </row>
    <row r="12" spans="1:6" ht="12.95" customHeight="1" thickBot="1">
      <c r="A12" s="327" t="s">
        <v>296</v>
      </c>
      <c r="B12" s="328">
        <f>SUM(B9+B11)</f>
        <v>6294.6200000000008</v>
      </c>
      <c r="C12" s="326"/>
      <c r="D12" s="326"/>
      <c r="E12" s="326"/>
      <c r="F12" s="314"/>
    </row>
    <row r="13" spans="1:6" ht="12.95" customHeight="1" thickBot="1">
      <c r="A13" s="322" t="s">
        <v>42</v>
      </c>
      <c r="B13" s="329"/>
      <c r="C13" s="326"/>
      <c r="D13" s="326"/>
      <c r="E13" s="326"/>
      <c r="F13" s="314"/>
    </row>
    <row r="14" spans="1:6" ht="12.95" customHeight="1" thickBot="1">
      <c r="A14" s="327" t="s">
        <v>297</v>
      </c>
      <c r="B14" s="330">
        <f>B12-B13</f>
        <v>6294.6200000000008</v>
      </c>
      <c r="C14" s="326"/>
      <c r="D14" s="326"/>
      <c r="E14" s="326"/>
      <c r="F14" s="314"/>
    </row>
    <row r="15" spans="1:6" ht="12.95" customHeight="1">
      <c r="A15" s="331" t="s">
        <v>43</v>
      </c>
      <c r="B15" s="332"/>
      <c r="C15" s="326"/>
      <c r="D15" s="326"/>
      <c r="E15" s="326"/>
      <c r="F15" s="314"/>
    </row>
    <row r="16" spans="1:6" ht="12.95" customHeight="1" thickBot="1">
      <c r="A16" s="333"/>
      <c r="B16" s="330"/>
      <c r="C16" s="326"/>
      <c r="D16" s="326"/>
      <c r="E16" s="326"/>
      <c r="F16" s="314"/>
    </row>
    <row r="17" spans="1:6" ht="12.95" customHeight="1" thickBot="1">
      <c r="A17" s="334" t="s">
        <v>66</v>
      </c>
      <c r="B17" s="330">
        <f>SUM(B14:B16)</f>
        <v>6294.6200000000008</v>
      </c>
      <c r="C17" s="335"/>
      <c r="D17" s="326"/>
      <c r="E17" s="326"/>
      <c r="F17" s="314"/>
    </row>
    <row r="18" spans="1:6">
      <c r="A18" s="326"/>
      <c r="B18" s="326"/>
      <c r="C18" s="326"/>
      <c r="D18" s="326"/>
      <c r="E18" s="326"/>
      <c r="F18" s="314"/>
    </row>
    <row r="19" spans="1:6">
      <c r="A19" s="314"/>
      <c r="B19" s="326"/>
      <c r="C19" s="326"/>
      <c r="D19" s="326"/>
      <c r="E19" s="326"/>
      <c r="F19" s="314"/>
    </row>
    <row r="20" spans="1:6">
      <c r="A20" s="314"/>
      <c r="B20" s="326"/>
      <c r="C20" s="326"/>
      <c r="D20" s="326"/>
      <c r="E20" s="326"/>
      <c r="F20" s="314"/>
    </row>
    <row r="21" spans="1:6" ht="15.75">
      <c r="A21" s="368" t="s">
        <v>76</v>
      </c>
      <c r="B21" s="326"/>
      <c r="C21" s="326"/>
      <c r="D21" s="326"/>
      <c r="E21" s="326"/>
      <c r="F21" s="314"/>
    </row>
    <row r="22" spans="1:6" ht="15.75" thickBot="1">
      <c r="A22" s="314"/>
      <c r="B22" s="326"/>
      <c r="C22" s="326"/>
      <c r="D22" s="326"/>
      <c r="E22" s="326"/>
      <c r="F22" s="314"/>
    </row>
    <row r="23" spans="1:6" ht="21.75" customHeight="1" thickBot="1">
      <c r="A23" s="316" t="s">
        <v>44</v>
      </c>
      <c r="B23" s="336" t="s">
        <v>45</v>
      </c>
      <c r="C23" s="326"/>
      <c r="D23" s="326"/>
      <c r="E23" s="326"/>
      <c r="F23" s="314"/>
    </row>
    <row r="24" spans="1:6" ht="12.95" customHeight="1" thickBot="1">
      <c r="A24" s="337" t="s">
        <v>46</v>
      </c>
      <c r="B24" s="329">
        <v>0</v>
      </c>
      <c r="C24" s="326"/>
      <c r="D24" s="326"/>
      <c r="E24" s="326"/>
      <c r="F24" s="314"/>
    </row>
    <row r="25" spans="1:6" ht="12.95" customHeight="1">
      <c r="A25" s="338" t="s">
        <v>47</v>
      </c>
      <c r="B25" s="339"/>
      <c r="C25" s="326"/>
      <c r="D25" s="326"/>
      <c r="E25" s="326"/>
      <c r="F25" s="314"/>
    </row>
    <row r="26" spans="1:6" ht="12.95" customHeight="1">
      <c r="A26" s="340" t="s">
        <v>48</v>
      </c>
      <c r="B26" s="341"/>
      <c r="C26" s="326"/>
      <c r="D26" s="326"/>
      <c r="E26" s="326"/>
      <c r="F26" s="314"/>
    </row>
    <row r="27" spans="1:6" ht="12.95" customHeight="1">
      <c r="A27" s="342" t="s">
        <v>49</v>
      </c>
      <c r="B27" s="343"/>
      <c r="C27" s="326"/>
      <c r="D27" s="326"/>
      <c r="E27" s="326"/>
      <c r="F27" s="314"/>
    </row>
    <row r="28" spans="1:6" ht="12.95" customHeight="1">
      <c r="A28" s="344" t="s">
        <v>153</v>
      </c>
      <c r="B28" s="343"/>
      <c r="C28" s="326"/>
      <c r="D28" s="326"/>
      <c r="E28" s="326"/>
      <c r="F28" s="314"/>
    </row>
    <row r="29" spans="1:6" ht="12.95" customHeight="1" thickBot="1">
      <c r="A29" s="345" t="s">
        <v>50</v>
      </c>
      <c r="B29" s="325"/>
      <c r="C29" s="326"/>
      <c r="D29" s="326"/>
      <c r="E29" s="326"/>
      <c r="F29" s="314"/>
    </row>
    <row r="30" spans="1:6">
      <c r="A30" s="314"/>
      <c r="B30" s="326"/>
      <c r="C30" s="326"/>
      <c r="D30" s="326"/>
      <c r="E30" s="326"/>
      <c r="F30" s="314"/>
    </row>
    <row r="31" spans="1:6" ht="15.75">
      <c r="A31" s="368" t="s">
        <v>77</v>
      </c>
      <c r="B31" s="326"/>
      <c r="C31" s="326"/>
      <c r="D31" s="326"/>
      <c r="E31" s="326"/>
      <c r="F31" s="314"/>
    </row>
    <row r="32" spans="1:6" ht="15.75" thickBot="1">
      <c r="A32" s="314"/>
      <c r="B32" s="326"/>
      <c r="C32" s="326"/>
      <c r="D32" s="326"/>
      <c r="E32" s="346" t="s">
        <v>0</v>
      </c>
      <c r="F32" s="314"/>
    </row>
    <row r="33" spans="1:6" ht="75.75" thickBot="1">
      <c r="A33" s="347" t="s">
        <v>44</v>
      </c>
      <c r="B33" s="348" t="s">
        <v>298</v>
      </c>
      <c r="C33" s="348" t="s">
        <v>288</v>
      </c>
      <c r="D33" s="349" t="s">
        <v>299</v>
      </c>
      <c r="E33" s="348" t="s">
        <v>51</v>
      </c>
      <c r="F33" s="314"/>
    </row>
    <row r="34" spans="1:6" ht="15.75" thickBot="1">
      <c r="A34" s="350" t="s">
        <v>52</v>
      </c>
      <c r="B34" s="351">
        <v>1</v>
      </c>
      <c r="C34" s="351">
        <v>2</v>
      </c>
      <c r="D34" s="351">
        <v>3</v>
      </c>
      <c r="E34" s="351">
        <v>4</v>
      </c>
      <c r="F34" s="314"/>
    </row>
    <row r="35" spans="1:6">
      <c r="A35" s="352" t="s">
        <v>181</v>
      </c>
      <c r="B35" s="353">
        <v>2392.94</v>
      </c>
      <c r="C35" s="353">
        <v>5539.21</v>
      </c>
      <c r="D35" s="353">
        <v>6294.62</v>
      </c>
      <c r="E35" s="354">
        <f>C35+D35</f>
        <v>11833.83</v>
      </c>
      <c r="F35" s="314"/>
    </row>
    <row r="36" spans="1:6">
      <c r="A36" s="340" t="s">
        <v>182</v>
      </c>
      <c r="B36" s="355">
        <v>0</v>
      </c>
      <c r="C36" s="355">
        <v>29000</v>
      </c>
      <c r="D36" s="356" t="s">
        <v>53</v>
      </c>
      <c r="E36" s="357">
        <f>C36</f>
        <v>29000</v>
      </c>
      <c r="F36" s="314"/>
    </row>
    <row r="37" spans="1:6">
      <c r="A37" s="342" t="s">
        <v>27</v>
      </c>
      <c r="B37" s="358">
        <v>175813.4</v>
      </c>
      <c r="C37" s="358">
        <v>225021.4</v>
      </c>
      <c r="D37" s="359" t="s">
        <v>53</v>
      </c>
      <c r="E37" s="357">
        <f>C37</f>
        <v>225021.4</v>
      </c>
      <c r="F37" s="314"/>
    </row>
    <row r="38" spans="1:6">
      <c r="A38" s="342" t="s">
        <v>23</v>
      </c>
      <c r="B38" s="358">
        <v>620</v>
      </c>
      <c r="C38" s="358">
        <v>620</v>
      </c>
      <c r="D38" s="358"/>
      <c r="E38" s="357">
        <f>C38+D38</f>
        <v>620</v>
      </c>
      <c r="F38" s="314"/>
    </row>
    <row r="39" spans="1:6" ht="15.75" thickBot="1">
      <c r="A39" s="345" t="s">
        <v>54</v>
      </c>
      <c r="B39" s="360">
        <v>10263.08</v>
      </c>
      <c r="C39" s="360">
        <v>10930.26</v>
      </c>
      <c r="D39" s="361" t="s">
        <v>53</v>
      </c>
      <c r="E39" s="362">
        <f>C39</f>
        <v>10930.26</v>
      </c>
      <c r="F39" s="314"/>
    </row>
    <row r="40" spans="1:6" ht="15.75" thickBot="1">
      <c r="A40" s="363" t="s">
        <v>7</v>
      </c>
      <c r="B40" s="364">
        <f>SUM(B35:B39)</f>
        <v>189089.41999999998</v>
      </c>
      <c r="C40" s="364">
        <f>SUM(C35:C39)</f>
        <v>271110.87</v>
      </c>
      <c r="D40" s="364">
        <f>SUM(D35:D39)</f>
        <v>6294.62</v>
      </c>
      <c r="E40" s="364">
        <f>SUM(E35:E39)</f>
        <v>277405.49</v>
      </c>
      <c r="F40" s="314"/>
    </row>
    <row r="41" spans="1:6">
      <c r="A41" s="365"/>
      <c r="B41" s="314"/>
      <c r="C41" s="314"/>
      <c r="D41" s="314"/>
      <c r="E41" s="314"/>
      <c r="F41" s="314"/>
    </row>
    <row r="42" spans="1:6">
      <c r="A42" s="314" t="s">
        <v>55</v>
      </c>
      <c r="B42" s="314"/>
      <c r="C42" s="314"/>
      <c r="D42" s="314"/>
      <c r="E42" s="314"/>
      <c r="F42" s="314"/>
    </row>
    <row r="43" spans="1:6">
      <c r="A43" s="314" t="s">
        <v>56</v>
      </c>
      <c r="B43" s="314"/>
      <c r="C43" s="314"/>
      <c r="D43" s="314"/>
      <c r="E43" s="314"/>
      <c r="F43" s="314"/>
    </row>
    <row r="44" spans="1:6">
      <c r="A44" s="314" t="s">
        <v>57</v>
      </c>
      <c r="B44" s="314"/>
      <c r="C44" s="314"/>
      <c r="D44" s="314"/>
      <c r="E44" s="314"/>
      <c r="F44" s="314"/>
    </row>
    <row r="45" spans="1:6">
      <c r="A45" s="365" t="s">
        <v>183</v>
      </c>
      <c r="B45" s="365"/>
      <c r="C45" s="365"/>
      <c r="D45" s="365"/>
      <c r="E45" s="365"/>
      <c r="F45" s="365"/>
    </row>
    <row r="46" spans="1:6">
      <c r="A46" s="365" t="s">
        <v>58</v>
      </c>
      <c r="B46" s="365"/>
      <c r="C46" s="365"/>
      <c r="D46" s="365"/>
      <c r="E46" s="365"/>
      <c r="F46" s="365"/>
    </row>
    <row r="47" spans="1:6">
      <c r="A47" s="365"/>
      <c r="B47" s="365"/>
      <c r="C47" s="365"/>
      <c r="D47" s="365"/>
      <c r="E47" s="365"/>
      <c r="F47" s="365"/>
    </row>
    <row r="48" spans="1:6">
      <c r="A48" s="365"/>
      <c r="B48" s="365"/>
      <c r="C48" s="365"/>
      <c r="D48" s="365"/>
      <c r="E48" s="365"/>
      <c r="F48" s="365"/>
    </row>
    <row r="49" spans="1:6">
      <c r="A49" s="366" t="s">
        <v>344</v>
      </c>
      <c r="B49" s="367"/>
      <c r="C49" s="367"/>
      <c r="D49" s="366" t="s">
        <v>339</v>
      </c>
      <c r="E49" s="367"/>
      <c r="F49" s="365"/>
    </row>
    <row r="50" spans="1:6">
      <c r="A50" s="366" t="s">
        <v>361</v>
      </c>
      <c r="B50" s="367"/>
      <c r="C50" s="367"/>
      <c r="D50" s="96" t="s">
        <v>4</v>
      </c>
      <c r="E50" s="367"/>
      <c r="F50" s="365"/>
    </row>
  </sheetData>
  <phoneticPr fontId="1" type="noConversion"/>
  <pageMargins left="0.39370078740157483" right="0.19685039370078741" top="0.98425196850393704" bottom="0.19685039370078741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workbookViewId="0">
      <selection activeCell="A2" sqref="A2:B2"/>
    </sheetView>
  </sheetViews>
  <sheetFormatPr defaultRowHeight="15"/>
  <cols>
    <col min="1" max="1" width="12" style="180" customWidth="1"/>
    <col min="2" max="2" width="17.42578125" style="180" customWidth="1"/>
    <col min="3" max="3" width="17.7109375" style="180" customWidth="1"/>
    <col min="4" max="6" width="10.140625" style="180" customWidth="1"/>
    <col min="7" max="7" width="9.42578125" style="180" customWidth="1"/>
    <col min="8" max="8" width="11.42578125" style="180" customWidth="1"/>
    <col min="9" max="9" width="13.28515625" style="180" customWidth="1"/>
    <col min="10" max="11" width="13.85546875" style="180" customWidth="1"/>
    <col min="12" max="15" width="11.140625" style="180" customWidth="1"/>
    <col min="16" max="16" width="13.5703125" style="180" customWidth="1"/>
    <col min="17" max="17" width="13.85546875" style="180" customWidth="1"/>
    <col min="18" max="16384" width="9.140625" style="180"/>
  </cols>
  <sheetData>
    <row r="1" spans="1:17">
      <c r="A1" s="725" t="s">
        <v>354</v>
      </c>
      <c r="B1" s="754"/>
      <c r="C1" s="295"/>
      <c r="D1" s="295"/>
      <c r="E1" s="369"/>
      <c r="F1" s="177"/>
      <c r="G1" s="177"/>
      <c r="H1" s="177"/>
      <c r="P1" s="98"/>
      <c r="Q1" s="98" t="s">
        <v>341</v>
      </c>
    </row>
    <row r="2" spans="1:17">
      <c r="A2" s="725" t="s">
        <v>351</v>
      </c>
      <c r="B2" s="725"/>
      <c r="C2" s="239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98"/>
      <c r="Q2" s="98" t="s">
        <v>200</v>
      </c>
    </row>
    <row r="3" spans="1:17" hidden="1">
      <c r="E3" s="240"/>
      <c r="P3" s="96"/>
      <c r="Q3" s="96"/>
    </row>
    <row r="4" spans="1:17"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96"/>
      <c r="Q4" s="96"/>
    </row>
    <row r="5" spans="1:17" ht="15.75">
      <c r="A5" s="294" t="s">
        <v>152</v>
      </c>
      <c r="P5" s="96"/>
      <c r="Q5" s="96"/>
    </row>
    <row r="6" spans="1:17" ht="15.75" thickBot="1">
      <c r="P6" s="240"/>
      <c r="Q6" s="240" t="s">
        <v>0</v>
      </c>
    </row>
    <row r="7" spans="1:17" ht="45" customHeight="1">
      <c r="A7" s="826" t="s">
        <v>113</v>
      </c>
      <c r="B7" s="828" t="s">
        <v>59</v>
      </c>
      <c r="C7" s="830" t="s">
        <v>111</v>
      </c>
      <c r="D7" s="824" t="s">
        <v>112</v>
      </c>
      <c r="E7" s="825"/>
      <c r="F7" s="825"/>
      <c r="G7" s="825"/>
      <c r="H7" s="825"/>
      <c r="I7" s="800" t="s">
        <v>300</v>
      </c>
      <c r="J7" s="811" t="s">
        <v>301</v>
      </c>
      <c r="K7" s="813" t="s">
        <v>302</v>
      </c>
      <c r="L7" s="815" t="s">
        <v>303</v>
      </c>
      <c r="M7" s="816"/>
      <c r="N7" s="816"/>
      <c r="O7" s="817"/>
      <c r="P7" s="818" t="s">
        <v>206</v>
      </c>
      <c r="Q7" s="820" t="s">
        <v>207</v>
      </c>
    </row>
    <row r="8" spans="1:17" ht="39" customHeight="1" thickBot="1">
      <c r="A8" s="827"/>
      <c r="B8" s="829"/>
      <c r="C8" s="831"/>
      <c r="D8" s="629" t="s">
        <v>60</v>
      </c>
      <c r="E8" s="629" t="s">
        <v>61</v>
      </c>
      <c r="F8" s="629" t="s">
        <v>63</v>
      </c>
      <c r="G8" s="629" t="s">
        <v>72</v>
      </c>
      <c r="H8" s="630" t="s">
        <v>109</v>
      </c>
      <c r="I8" s="801"/>
      <c r="J8" s="812"/>
      <c r="K8" s="814"/>
      <c r="L8" s="631" t="s">
        <v>60</v>
      </c>
      <c r="M8" s="629" t="s">
        <v>61</v>
      </c>
      <c r="N8" s="630" t="s">
        <v>63</v>
      </c>
      <c r="O8" s="630" t="s">
        <v>109</v>
      </c>
      <c r="P8" s="819"/>
      <c r="Q8" s="821"/>
    </row>
    <row r="9" spans="1:17" ht="27.95" customHeight="1" thickTop="1" thickBot="1">
      <c r="A9" s="370"/>
      <c r="B9" s="371"/>
      <c r="C9" s="372"/>
      <c r="D9" s="373"/>
      <c r="E9" s="373"/>
      <c r="F9" s="373"/>
      <c r="G9" s="373"/>
      <c r="H9" s="374"/>
      <c r="I9" s="375"/>
      <c r="J9" s="376"/>
      <c r="K9" s="377"/>
      <c r="L9" s="378"/>
      <c r="M9" s="373"/>
      <c r="N9" s="374"/>
      <c r="O9" s="374"/>
      <c r="P9" s="379">
        <f>I9-L9-M9-N9-O9</f>
        <v>0</v>
      </c>
      <c r="Q9" s="380"/>
    </row>
    <row r="10" spans="1:17" ht="45" customHeight="1">
      <c r="A10" s="381" t="s">
        <v>62</v>
      </c>
      <c r="B10" s="382"/>
      <c r="C10" s="382"/>
      <c r="D10" s="382"/>
      <c r="E10" s="382"/>
      <c r="F10" s="382"/>
      <c r="G10" s="382"/>
      <c r="H10" s="382"/>
      <c r="I10" s="794" t="s">
        <v>263</v>
      </c>
      <c r="J10" s="796" t="s">
        <v>264</v>
      </c>
      <c r="K10" s="798" t="s">
        <v>265</v>
      </c>
      <c r="L10" s="796" t="s">
        <v>266</v>
      </c>
      <c r="M10" s="809"/>
      <c r="N10" s="809"/>
      <c r="O10" s="810"/>
      <c r="P10" s="798" t="s">
        <v>208</v>
      </c>
      <c r="Q10" s="802" t="s">
        <v>207</v>
      </c>
    </row>
    <row r="11" spans="1:17" ht="39" customHeight="1" thickBot="1">
      <c r="A11" s="759"/>
      <c r="B11" s="760"/>
      <c r="C11" s="760"/>
      <c r="D11" s="760"/>
      <c r="E11" s="760"/>
      <c r="F11" s="760"/>
      <c r="G11" s="760"/>
      <c r="H11" s="761"/>
      <c r="I11" s="795"/>
      <c r="J11" s="797"/>
      <c r="K11" s="799"/>
      <c r="L11" s="632" t="s">
        <v>60</v>
      </c>
      <c r="M11" s="633" t="s">
        <v>61</v>
      </c>
      <c r="N11" s="634" t="s">
        <v>63</v>
      </c>
      <c r="O11" s="634" t="s">
        <v>109</v>
      </c>
      <c r="P11" s="799"/>
      <c r="Q11" s="803"/>
    </row>
    <row r="12" spans="1:17" ht="27.95" customHeight="1" thickTop="1" thickBot="1">
      <c r="A12" s="762"/>
      <c r="B12" s="763"/>
      <c r="C12" s="763"/>
      <c r="D12" s="763"/>
      <c r="E12" s="763"/>
      <c r="F12" s="763"/>
      <c r="G12" s="763"/>
      <c r="H12" s="764"/>
      <c r="I12" s="383"/>
      <c r="J12" s="384"/>
      <c r="K12" s="385"/>
      <c r="L12" s="386"/>
      <c r="M12" s="387"/>
      <c r="N12" s="388"/>
      <c r="O12" s="388"/>
      <c r="P12" s="379">
        <f>I12-L12-M12-N12-O12</f>
        <v>0</v>
      </c>
      <c r="Q12" s="380"/>
    </row>
    <row r="13" spans="1:17" ht="45" customHeight="1">
      <c r="A13" s="762"/>
      <c r="B13" s="763"/>
      <c r="C13" s="763"/>
      <c r="D13" s="763"/>
      <c r="E13" s="763"/>
      <c r="F13" s="763"/>
      <c r="G13" s="763"/>
      <c r="H13" s="764"/>
      <c r="I13" s="794" t="s">
        <v>269</v>
      </c>
      <c r="J13" s="796" t="s">
        <v>267</v>
      </c>
      <c r="K13" s="798" t="s">
        <v>268</v>
      </c>
      <c r="L13" s="796" t="s">
        <v>270</v>
      </c>
      <c r="M13" s="809"/>
      <c r="N13" s="809"/>
      <c r="O13" s="810"/>
      <c r="P13" s="798" t="s">
        <v>208</v>
      </c>
      <c r="Q13" s="798" t="s">
        <v>207</v>
      </c>
    </row>
    <row r="14" spans="1:17" ht="39" customHeight="1" thickBot="1">
      <c r="A14" s="762"/>
      <c r="B14" s="763"/>
      <c r="C14" s="763"/>
      <c r="D14" s="763"/>
      <c r="E14" s="763"/>
      <c r="F14" s="763"/>
      <c r="G14" s="763"/>
      <c r="H14" s="764"/>
      <c r="I14" s="795"/>
      <c r="J14" s="797"/>
      <c r="K14" s="799"/>
      <c r="L14" s="632" t="s">
        <v>60</v>
      </c>
      <c r="M14" s="633" t="s">
        <v>61</v>
      </c>
      <c r="N14" s="634" t="s">
        <v>63</v>
      </c>
      <c r="O14" s="634" t="s">
        <v>109</v>
      </c>
      <c r="P14" s="799"/>
      <c r="Q14" s="799"/>
    </row>
    <row r="15" spans="1:17" ht="27.95" customHeight="1" thickTop="1" thickBot="1">
      <c r="A15" s="762"/>
      <c r="B15" s="763"/>
      <c r="C15" s="763"/>
      <c r="D15" s="763"/>
      <c r="E15" s="763"/>
      <c r="F15" s="763"/>
      <c r="G15" s="763"/>
      <c r="H15" s="764"/>
      <c r="I15" s="383"/>
      <c r="J15" s="384"/>
      <c r="K15" s="385"/>
      <c r="L15" s="386"/>
      <c r="M15" s="387"/>
      <c r="N15" s="388"/>
      <c r="O15" s="388"/>
      <c r="P15" s="389">
        <f>I15-L15-M15-N15-O15</f>
        <v>0</v>
      </c>
      <c r="Q15" s="389"/>
    </row>
    <row r="16" spans="1:17" ht="45" customHeight="1">
      <c r="A16" s="762"/>
      <c r="B16" s="763"/>
      <c r="C16" s="763"/>
      <c r="D16" s="763"/>
      <c r="E16" s="763"/>
      <c r="F16" s="763"/>
      <c r="G16" s="763"/>
      <c r="H16" s="764"/>
      <c r="I16" s="780" t="s">
        <v>304</v>
      </c>
      <c r="J16" s="782" t="s">
        <v>305</v>
      </c>
      <c r="K16" s="784" t="s">
        <v>306</v>
      </c>
      <c r="L16" s="782" t="s">
        <v>307</v>
      </c>
      <c r="M16" s="822"/>
      <c r="N16" s="822"/>
      <c r="O16" s="823"/>
      <c r="P16" s="784" t="s">
        <v>208</v>
      </c>
      <c r="Q16" s="802" t="s">
        <v>207</v>
      </c>
    </row>
    <row r="17" spans="1:17" ht="39" customHeight="1" thickBot="1">
      <c r="A17" s="762"/>
      <c r="B17" s="763"/>
      <c r="C17" s="763"/>
      <c r="D17" s="763"/>
      <c r="E17" s="763"/>
      <c r="F17" s="763"/>
      <c r="G17" s="763"/>
      <c r="H17" s="764"/>
      <c r="I17" s="781"/>
      <c r="J17" s="783"/>
      <c r="K17" s="785"/>
      <c r="L17" s="635" t="s">
        <v>60</v>
      </c>
      <c r="M17" s="636" t="s">
        <v>61</v>
      </c>
      <c r="N17" s="637" t="s">
        <v>63</v>
      </c>
      <c r="O17" s="637" t="s">
        <v>109</v>
      </c>
      <c r="P17" s="785"/>
      <c r="Q17" s="803"/>
    </row>
    <row r="18" spans="1:17" ht="27.95" customHeight="1" thickTop="1" thickBot="1">
      <c r="A18" s="762"/>
      <c r="B18" s="763"/>
      <c r="C18" s="763"/>
      <c r="D18" s="763"/>
      <c r="E18" s="763"/>
      <c r="F18" s="763"/>
      <c r="G18" s="763"/>
      <c r="H18" s="764"/>
      <c r="I18" s="390"/>
      <c r="J18" s="391"/>
      <c r="K18" s="392"/>
      <c r="L18" s="393"/>
      <c r="M18" s="394"/>
      <c r="N18" s="395"/>
      <c r="O18" s="395"/>
      <c r="P18" s="396">
        <f>I18-L18-M18-N18-O18</f>
        <v>0</v>
      </c>
      <c r="Q18" s="380"/>
    </row>
    <row r="19" spans="1:17" ht="45" customHeight="1">
      <c r="A19" s="762"/>
      <c r="B19" s="763"/>
      <c r="C19" s="763"/>
      <c r="D19" s="763"/>
      <c r="E19" s="763"/>
      <c r="F19" s="763"/>
      <c r="G19" s="763"/>
      <c r="H19" s="764"/>
      <c r="I19" s="792" t="s">
        <v>329</v>
      </c>
      <c r="J19" s="768" t="s">
        <v>308</v>
      </c>
      <c r="K19" s="770" t="s">
        <v>309</v>
      </c>
      <c r="L19" s="789" t="s">
        <v>310</v>
      </c>
      <c r="M19" s="790"/>
      <c r="N19" s="790"/>
      <c r="O19" s="791"/>
      <c r="P19" s="770" t="s">
        <v>209</v>
      </c>
      <c r="Q19" s="802" t="s">
        <v>210</v>
      </c>
    </row>
    <row r="20" spans="1:17" ht="39" customHeight="1" thickBot="1">
      <c r="A20" s="762"/>
      <c r="B20" s="763"/>
      <c r="C20" s="763"/>
      <c r="D20" s="763"/>
      <c r="E20" s="763"/>
      <c r="F20" s="763"/>
      <c r="G20" s="763"/>
      <c r="H20" s="764"/>
      <c r="I20" s="793"/>
      <c r="J20" s="769"/>
      <c r="K20" s="771"/>
      <c r="L20" s="638" t="s">
        <v>60</v>
      </c>
      <c r="M20" s="639" t="s">
        <v>61</v>
      </c>
      <c r="N20" s="640" t="s">
        <v>63</v>
      </c>
      <c r="O20" s="640" t="s">
        <v>109</v>
      </c>
      <c r="P20" s="771"/>
      <c r="Q20" s="803"/>
    </row>
    <row r="21" spans="1:17" ht="27.95" customHeight="1" thickTop="1" thickBot="1">
      <c r="A21" s="762"/>
      <c r="B21" s="763"/>
      <c r="C21" s="763"/>
      <c r="D21" s="763"/>
      <c r="E21" s="763"/>
      <c r="F21" s="763"/>
      <c r="G21" s="763"/>
      <c r="H21" s="764"/>
      <c r="I21" s="397">
        <f t="shared" ref="I21:O21" si="0">I9+I12+I15+I18</f>
        <v>0</v>
      </c>
      <c r="J21" s="398">
        <f t="shared" si="0"/>
        <v>0</v>
      </c>
      <c r="K21" s="399">
        <f t="shared" si="0"/>
        <v>0</v>
      </c>
      <c r="L21" s="400">
        <f t="shared" si="0"/>
        <v>0</v>
      </c>
      <c r="M21" s="401">
        <f t="shared" si="0"/>
        <v>0</v>
      </c>
      <c r="N21" s="402">
        <f t="shared" si="0"/>
        <v>0</v>
      </c>
      <c r="O21" s="402">
        <f t="shared" si="0"/>
        <v>0</v>
      </c>
      <c r="P21" s="403">
        <f>I21-L21-M21-N21-O21</f>
        <v>0</v>
      </c>
      <c r="Q21" s="380">
        <f>Q15+Q12+Q9+Q18</f>
        <v>0</v>
      </c>
    </row>
    <row r="22" spans="1:17" ht="45" customHeight="1">
      <c r="A22" s="762"/>
      <c r="B22" s="763"/>
      <c r="C22" s="763"/>
      <c r="D22" s="763"/>
      <c r="E22" s="763"/>
      <c r="F22" s="763"/>
      <c r="G22" s="763"/>
      <c r="H22" s="764"/>
      <c r="I22" s="772" t="s">
        <v>311</v>
      </c>
      <c r="J22" s="774" t="s">
        <v>53</v>
      </c>
      <c r="K22" s="777" t="s">
        <v>53</v>
      </c>
      <c r="L22" s="804" t="s">
        <v>312</v>
      </c>
      <c r="M22" s="805"/>
      <c r="N22" s="805"/>
      <c r="O22" s="806"/>
      <c r="P22" s="807" t="s">
        <v>208</v>
      </c>
      <c r="Q22" s="802" t="s">
        <v>219</v>
      </c>
    </row>
    <row r="23" spans="1:17" ht="27.95" customHeight="1" thickBot="1">
      <c r="A23" s="762"/>
      <c r="B23" s="763"/>
      <c r="C23" s="763"/>
      <c r="D23" s="763"/>
      <c r="E23" s="763"/>
      <c r="F23" s="763"/>
      <c r="G23" s="763"/>
      <c r="H23" s="764"/>
      <c r="I23" s="773"/>
      <c r="J23" s="775"/>
      <c r="K23" s="778"/>
      <c r="L23" s="628" t="s">
        <v>60</v>
      </c>
      <c r="M23" s="626" t="s">
        <v>61</v>
      </c>
      <c r="N23" s="627" t="s">
        <v>63</v>
      </c>
      <c r="O23" s="626" t="s">
        <v>109</v>
      </c>
      <c r="P23" s="808"/>
      <c r="Q23" s="803"/>
    </row>
    <row r="24" spans="1:17" ht="27.95" customHeight="1" thickTop="1" thickBot="1">
      <c r="A24" s="762"/>
      <c r="B24" s="763"/>
      <c r="C24" s="763"/>
      <c r="D24" s="763"/>
      <c r="E24" s="763"/>
      <c r="F24" s="763"/>
      <c r="G24" s="763"/>
      <c r="H24" s="764"/>
      <c r="I24" s="404">
        <v>0</v>
      </c>
      <c r="J24" s="776"/>
      <c r="K24" s="779"/>
      <c r="L24" s="405">
        <v>0</v>
      </c>
      <c r="M24" s="406">
        <v>0</v>
      </c>
      <c r="N24" s="407">
        <v>0</v>
      </c>
      <c r="O24" s="406">
        <v>0</v>
      </c>
      <c r="P24" s="408">
        <f>I24-L24-M24-N24-O24</f>
        <v>0</v>
      </c>
      <c r="Q24" s="409">
        <v>0</v>
      </c>
    </row>
    <row r="25" spans="1:17" ht="36" customHeight="1" thickBot="1">
      <c r="A25" s="765"/>
      <c r="B25" s="766"/>
      <c r="C25" s="766"/>
      <c r="D25" s="766"/>
      <c r="E25" s="766"/>
      <c r="F25" s="766"/>
      <c r="G25" s="766"/>
      <c r="H25" s="767"/>
      <c r="I25" s="786" t="s">
        <v>220</v>
      </c>
      <c r="J25" s="787"/>
      <c r="K25" s="787"/>
      <c r="L25" s="787"/>
      <c r="M25" s="787"/>
      <c r="N25" s="787"/>
      <c r="O25" s="787"/>
      <c r="P25" s="788"/>
      <c r="Q25" s="641" t="s">
        <v>221</v>
      </c>
    </row>
    <row r="26" spans="1:17" ht="36" customHeight="1" thickBot="1">
      <c r="A26" s="757" t="s">
        <v>114</v>
      </c>
      <c r="B26" s="758"/>
      <c r="C26" s="758"/>
      <c r="D26" s="758"/>
      <c r="E26" s="758"/>
      <c r="F26" s="758"/>
      <c r="G26" s="410" t="s">
        <v>73</v>
      </c>
      <c r="H26" s="411">
        <v>0</v>
      </c>
      <c r="I26" s="412">
        <f>I21+I24</f>
        <v>0</v>
      </c>
      <c r="J26" s="413" t="s">
        <v>53</v>
      </c>
      <c r="K26" s="413" t="s">
        <v>53</v>
      </c>
      <c r="L26" s="414">
        <f>L25+L21</f>
        <v>0</v>
      </c>
      <c r="M26" s="415">
        <f>M25+M21</f>
        <v>0</v>
      </c>
      <c r="N26" s="415">
        <f>N25+N21</f>
        <v>0</v>
      </c>
      <c r="O26" s="416">
        <f>O25+O21</f>
        <v>0</v>
      </c>
      <c r="P26" s="417">
        <f>I26-L26-M26-N26-O26</f>
        <v>0</v>
      </c>
      <c r="Q26" s="418">
        <f>Q21+Q24</f>
        <v>0</v>
      </c>
    </row>
    <row r="27" spans="1:17">
      <c r="A27" s="180" t="s">
        <v>110</v>
      </c>
    </row>
    <row r="29" spans="1:17">
      <c r="A29" s="180" t="s">
        <v>344</v>
      </c>
      <c r="B29" s="419"/>
      <c r="C29" s="419"/>
      <c r="D29" s="180" t="s">
        <v>21</v>
      </c>
      <c r="G29" s="180" t="s">
        <v>362</v>
      </c>
    </row>
    <row r="30" spans="1:17">
      <c r="A30" s="180" t="s">
        <v>345</v>
      </c>
      <c r="B30" s="280"/>
      <c r="C30" s="280"/>
      <c r="D30" s="180" t="s">
        <v>22</v>
      </c>
    </row>
    <row r="31" spans="1:17">
      <c r="A31" s="180" t="s">
        <v>5</v>
      </c>
    </row>
    <row r="33" spans="2:3">
      <c r="B33" s="419"/>
      <c r="C33" s="419"/>
    </row>
    <row r="34" spans="2:3">
      <c r="B34" s="280"/>
      <c r="C34" s="280"/>
    </row>
  </sheetData>
  <mergeCells count="45">
    <mergeCell ref="D7:H7"/>
    <mergeCell ref="A1:B1"/>
    <mergeCell ref="A2:B2"/>
    <mergeCell ref="A7:A8"/>
    <mergeCell ref="B7:B8"/>
    <mergeCell ref="C7:C8"/>
    <mergeCell ref="Q10:Q11"/>
    <mergeCell ref="Q19:Q20"/>
    <mergeCell ref="I10:I11"/>
    <mergeCell ref="J10:J11"/>
    <mergeCell ref="K10:K11"/>
    <mergeCell ref="L16:O16"/>
    <mergeCell ref="P16:P17"/>
    <mergeCell ref="I7:I8"/>
    <mergeCell ref="Q16:Q17"/>
    <mergeCell ref="L22:O22"/>
    <mergeCell ref="P22:P23"/>
    <mergeCell ref="Q22:Q23"/>
    <mergeCell ref="L10:O10"/>
    <mergeCell ref="P10:P11"/>
    <mergeCell ref="P19:P20"/>
    <mergeCell ref="L13:O13"/>
    <mergeCell ref="P13:P14"/>
    <mergeCell ref="Q13:Q14"/>
    <mergeCell ref="J7:J8"/>
    <mergeCell ref="K7:K8"/>
    <mergeCell ref="L7:O7"/>
    <mergeCell ref="P7:P8"/>
    <mergeCell ref="Q7:Q8"/>
    <mergeCell ref="A26:F26"/>
    <mergeCell ref="A11:H25"/>
    <mergeCell ref="J19:J20"/>
    <mergeCell ref="K19:K20"/>
    <mergeCell ref="I22:I23"/>
    <mergeCell ref="J22:J24"/>
    <mergeCell ref="K22:K24"/>
    <mergeCell ref="I16:I17"/>
    <mergeCell ref="J16:J17"/>
    <mergeCell ref="K16:K17"/>
    <mergeCell ref="I25:P25"/>
    <mergeCell ref="L19:O19"/>
    <mergeCell ref="I19:I20"/>
    <mergeCell ref="I13:I14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C08BE10C300E4BAD1A243262B7B585" ma:contentTypeVersion="1" ma:contentTypeDescription="Vytvoří nový dokument" ma:contentTypeScope="" ma:versionID="96e58306ef7bbdc986717525f8f397ec">
  <xsd:schema xmlns:xsd="http://www.w3.org/2001/XMLSchema" xmlns:xs="http://www.w3.org/2001/XMLSchema" xmlns:p="http://schemas.microsoft.com/office/2006/metadata/properties" xmlns:ns1="http://schemas.microsoft.com/sharepoint/v3" xmlns:ns2="5588a755-e40f-45e3-afc6-52ff6b0e7168" targetNamespace="http://schemas.microsoft.com/office/2006/metadata/properties" ma:root="true" ma:fieldsID="d3c5b313ff4b13acdcc3818bb6ca9681" ns1:_="" ns2:_="">
    <xsd:import namespace="http://schemas.microsoft.com/sharepoint/v3"/>
    <xsd:import namespace="5588a755-e40f-45e3-afc6-52ff6b0e716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8a755-e40f-45e3-afc6-52ff6b0e71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588a755-e40f-45e3-afc6-52ff6b0e7168">Q4SRYUWW5RQ2-516-11</_dlc_DocId>
    <_dlc_DocIdUrl xmlns="5588a755-e40f-45e3-afc6-52ff6b0e7168">
      <Url>https://www.zkola.cz/management/oddelenirozpoctu/_layouts/15/DocIdRedir.aspx?ID=Q4SRYUWW5RQ2-516-11</Url>
      <Description>Q4SRYUWW5RQ2-516-11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A319CE-1705-488D-98D7-5288C21EBD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50E95-0480-46C1-8ECA-0066C5CFA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88a755-e40f-45e3-afc6-52ff6b0e7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487E9-0524-4A1F-BFD0-71F3BA5F684C}">
  <ds:schemaRefs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5588a755-e40f-45e3-afc6-52ff6b0e7168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FA5810A-CB8F-4732-B685-7B9CF15EB77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1.závazné ukazatele</vt:lpstr>
      <vt:lpstr>3.doplňková činnost</vt:lpstr>
      <vt:lpstr>6.přehled oprav</vt:lpstr>
      <vt:lpstr>12.tvorba a čerpání fondů</vt:lpstr>
      <vt:lpstr>13a)pohledávky</vt:lpstr>
      <vt:lpstr>13b)pohledávky</vt:lpstr>
      <vt:lpstr>14.závazky</vt:lpstr>
      <vt:lpstr>15.VH, návrh přídělů do fondů</vt:lpstr>
      <vt:lpstr>16.Přehled projektů</vt:lpstr>
      <vt:lpstr>17.Přehled akcí</vt:lpstr>
      <vt:lpstr>18.Pronájmy a nájmy</vt:lpstr>
      <vt:lpstr>19.kontroly</vt:lpstr>
      <vt:lpstr>20.NIV náklady na zaka</vt:lpstr>
      <vt:lpstr>'15.VH, návrh přídělů do fondů'!Oblast_tisku</vt:lpstr>
    </vt:vector>
  </TitlesOfParts>
  <Company>Unico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</dc:creator>
  <cp:lastModifiedBy>PLS</cp:lastModifiedBy>
  <cp:lastPrinted>2016-03-04T09:24:47Z</cp:lastPrinted>
  <dcterms:created xsi:type="dcterms:W3CDTF">2005-01-28T18:04:12Z</dcterms:created>
  <dcterms:modified xsi:type="dcterms:W3CDTF">2016-03-07T05:58:51Z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0x0101009FC08BE10C300E4BAD1A243262B7B585</vt:lpwstr>
  </property>
  <property fmtid="{D5CDD505-2E9C-101B-9397-08002B2CF9AE}" pid="3" name="_dlc_DocIdItemGuid">
    <vt:lpwstr>1ecb4979-79ce-4043-bd45-ce7f71784659</vt:lpwstr>
  </property>
</Properties>
</file>